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CONTROL INTERNO\Desktop\Documento para acta de entrega\11 informe de entes de control de las ultimas visitas\"/>
    </mc:Choice>
  </mc:AlternateContent>
  <xr:revisionPtr revIDLastSave="0" documentId="13_ncr:1_{1D9DDD15-45DB-40BA-9D86-357502DC00DC}" xr6:coauthVersionLast="47" xr6:coauthVersionMax="47" xr10:uidLastSave="{00000000-0000-0000-0000-000000000000}"/>
  <bookViews>
    <workbookView xWindow="-120" yWindow="-120" windowWidth="24240" windowHeight="13140" xr2:uid="{00000000-000D-0000-FFFF-FFFF00000000}"/>
  </bookViews>
  <sheets>
    <sheet name="PLAN DE MEJORAM" sheetId="1" r:id="rId1"/>
    <sheet name="Ppto" sheetId="2" state="hidden" r:id="rId2"/>
  </sheets>
  <definedNames>
    <definedName name="_xlnm.Print_Area" localSheetId="0">'PLAN DE MEJORAM'!$A$1:$N$65</definedName>
  </definedNames>
  <calcPr calcId="181029"/>
  <extLst>
    <ext uri="GoogleSheetsCustomDataVersion2">
      <go:sheetsCustomData xmlns:go="http://customooxmlschemas.google.com/" r:id="rId6" roundtripDataChecksum="fl/iGUQyeu8W4XQWR+ulilB5DiGhZPqlsqQQKoQQ5xY="/>
    </ext>
  </extLst>
</workbook>
</file>

<file path=xl/calcChain.xml><?xml version="1.0" encoding="utf-8"?>
<calcChain xmlns="http://schemas.openxmlformats.org/spreadsheetml/2006/main">
  <c r="I333" i="2" l="1"/>
  <c r="G332" i="2"/>
  <c r="G331" i="2"/>
  <c r="G330" i="2"/>
  <c r="G329" i="2"/>
  <c r="G328" i="2"/>
  <c r="G327" i="2"/>
  <c r="G326" i="2"/>
  <c r="G325" i="2"/>
  <c r="G324" i="2"/>
  <c r="G323" i="2"/>
  <c r="G322" i="2"/>
  <c r="G321" i="2"/>
  <c r="G320" i="2"/>
  <c r="G319"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4" i="2"/>
  <c r="G273" i="2"/>
  <c r="G272" i="2"/>
  <c r="G271" i="2"/>
  <c r="G270" i="2"/>
  <c r="G269" i="2"/>
  <c r="G268" i="2"/>
  <c r="G267" i="2"/>
  <c r="G266" i="2"/>
  <c r="G265" i="2"/>
  <c r="G264" i="2"/>
  <c r="G263" i="2"/>
  <c r="G262" i="2"/>
  <c r="G261" i="2"/>
  <c r="G260" i="2"/>
  <c r="G259" i="2"/>
  <c r="G258" i="2"/>
  <c r="G257" i="2"/>
  <c r="G255" i="2"/>
  <c r="G254" i="2"/>
  <c r="G253" i="2"/>
  <c r="G252" i="2"/>
  <c r="G251" i="2"/>
  <c r="G250" i="2"/>
  <c r="G249" i="2"/>
  <c r="G248" i="2"/>
  <c r="G247" i="2"/>
  <c r="G246" i="2"/>
  <c r="G245" i="2"/>
  <c r="G244" i="2"/>
  <c r="G243" i="2"/>
  <c r="G242" i="2"/>
  <c r="G241" i="2"/>
  <c r="G240" i="2"/>
  <c r="G239" i="2"/>
  <c r="G238"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3" i="2"/>
  <c r="G122" i="2"/>
  <c r="G121" i="2"/>
  <c r="G120" i="2"/>
  <c r="G119" i="2"/>
  <c r="G117" i="2"/>
  <c r="G115" i="2"/>
  <c r="G114" i="2"/>
  <c r="G113" i="2"/>
  <c r="G112" i="2"/>
  <c r="G110" i="2"/>
  <c r="G109" i="2"/>
  <c r="G108" i="2"/>
  <c r="G107" i="2"/>
  <c r="G106" i="2"/>
  <c r="G105" i="2"/>
  <c r="G104" i="2"/>
  <c r="G103" i="2"/>
  <c r="G101" i="2"/>
  <c r="G100" i="2"/>
  <c r="G98" i="2"/>
  <c r="G97" i="2"/>
  <c r="G95" i="2"/>
  <c r="G94" i="2"/>
  <c r="G93" i="2"/>
  <c r="G92" i="2"/>
  <c r="G91" i="2"/>
  <c r="G90" i="2"/>
  <c r="G89" i="2"/>
  <c r="G88" i="2"/>
  <c r="G87" i="2"/>
  <c r="G85" i="2"/>
  <c r="G84" i="2"/>
  <c r="G82" i="2"/>
  <c r="G81" i="2"/>
  <c r="G80" i="2"/>
  <c r="G79" i="2"/>
  <c r="G78" i="2"/>
  <c r="G77" i="2"/>
  <c r="G76" i="2"/>
  <c r="G74" i="2"/>
  <c r="G73" i="2"/>
  <c r="G72" i="2"/>
  <c r="G71" i="2"/>
  <c r="G70" i="2"/>
  <c r="G69" i="2"/>
  <c r="G68" i="2"/>
  <c r="G67" i="2"/>
  <c r="G66" i="2"/>
  <c r="G65" i="2"/>
  <c r="G64" i="2"/>
  <c r="G63" i="2"/>
  <c r="G62" i="2"/>
  <c r="G61" i="2"/>
  <c r="G60" i="2"/>
  <c r="G59" i="2"/>
  <c r="G57" i="2"/>
  <c r="G56" i="2"/>
  <c r="G55" i="2"/>
  <c r="G54" i="2"/>
  <c r="G53" i="2"/>
  <c r="G52" i="2"/>
  <c r="G51" i="2"/>
  <c r="G50" i="2"/>
  <c r="G48" i="2"/>
  <c r="G47" i="2"/>
  <c r="G46" i="2"/>
  <c r="G45" i="2"/>
  <c r="G44" i="2"/>
  <c r="G43" i="2"/>
  <c r="G42" i="2"/>
  <c r="G41" i="2"/>
  <c r="G40" i="2"/>
  <c r="G39" i="2"/>
  <c r="G38"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K14" i="1"/>
  <c r="R9" i="1" s="1"/>
  <c r="T9" i="1" s="1"/>
  <c r="J14" i="1"/>
  <c r="S10" i="1"/>
  <c r="J13" i="1" l="1"/>
  <c r="R8" i="1"/>
  <c r="T8" i="1" s="1"/>
  <c r="T10" i="1" s="1"/>
  <c r="S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S7" authorId="0" shapeId="0" xr:uid="{00000000-0006-0000-0000-000007000000}">
      <text>
        <r>
          <rPr>
            <sz val="11"/>
            <color theme="1"/>
            <rFont val="Calibri"/>
            <scheme val="minor"/>
          </rPr>
          <t>======
ID#AAAAxfokKzs
AHERRERA    (2023-05-18 21:18:17)
se debe dar mayor peso a la efectividad</t>
        </r>
      </text>
    </comment>
    <comment ref="S10" authorId="0" shapeId="0" xr:uid="{00000000-0006-0000-0000-000009000000}">
      <text>
        <r>
          <rPr>
            <sz val="11"/>
            <color theme="1"/>
            <rFont val="Calibri"/>
            <scheme val="minor"/>
          </rPr>
          <t>======
ID#AAAAxfokKzk
HENRY    (2023-05-18 21:18:17)
SI NO SE EVALUAN ALGUNAS DE ESTAS VARIABLES, SE LLEVA A BASE 100 LAS QUE SE EVALUEN</t>
        </r>
      </text>
    </comment>
    <comment ref="A15" authorId="0" shapeId="0" xr:uid="{00000000-0006-0000-0000-000001000000}">
      <text>
        <r>
          <rPr>
            <sz val="11"/>
            <color theme="1"/>
            <rFont val="Calibri"/>
            <scheme val="minor"/>
          </rPr>
          <t>======
ID#AAAAxfokK0A
laquijano    (2023-05-18 21:18:17)
Liste consecutivamente los hallazgos definidos  en el informe  partiendo de uno.</t>
        </r>
      </text>
    </comment>
    <comment ref="B15" authorId="0" shapeId="0" xr:uid="{00000000-0006-0000-0000-00000D000000}">
      <text>
        <r>
          <rPr>
            <sz val="11"/>
            <color theme="1"/>
            <rFont val="Calibri"/>
            <scheme val="minor"/>
          </rPr>
          <t>======
ID#AAAAxfokKzU
CONTRALORIA     (2023-05-18 21:18:17)
DESCRIBA BREVEMENTE EL HALLAZGO ( NO MAS DE 50 PALABRAS).</t>
        </r>
      </text>
    </comment>
    <comment ref="C15" authorId="0" shapeId="0" xr:uid="{00000000-0006-0000-0000-000004000000}">
      <text>
        <r>
          <rPr>
            <sz val="11"/>
            <color theme="1"/>
            <rFont val="Calibri"/>
            <scheme val="minor"/>
          </rPr>
          <t>======
ID#AAAAxfokKz4
laquijano    (2023-05-18 21:18:17)
Registre la acción correctiva que adopta la entidad para subsanar o corregir la causa que generó el  hallazgo.</t>
        </r>
      </text>
    </comment>
    <comment ref="D15" authorId="0" shapeId="0" xr:uid="{00000000-0006-0000-0000-000005000000}">
      <text>
        <r>
          <rPr>
            <sz val="11"/>
            <color theme="1"/>
            <rFont val="Calibri"/>
            <scheme val="minor"/>
          </rPr>
          <t>======
ID#AAAAxfokKzw
laquijano    (2023-05-18 21:18:17)
Resultados cuantitativos  esperados, indicando la cantidad y denominación de la unidad de medida.</t>
        </r>
      </text>
    </comment>
    <comment ref="E15" authorId="0" shapeId="0" xr:uid="{00000000-0006-0000-0000-000008000000}">
      <text>
        <r>
          <rPr>
            <sz val="11"/>
            <color theme="1"/>
            <rFont val="Calibri"/>
            <scheme val="minor"/>
          </rPr>
          <t>======
ID#AAAAxfokKzo
admin    (2023-05-18 21:18:17)
Ingresar el tiempo que se espera ejectar la acción expresado en meses</t>
        </r>
      </text>
    </comment>
    <comment ref="F15" authorId="0" shapeId="0" xr:uid="{00000000-0006-0000-0000-00000B000000}">
      <text>
        <r>
          <rPr>
            <sz val="11"/>
            <color theme="1"/>
            <rFont val="Calibri"/>
            <scheme val="minor"/>
          </rPr>
          <t>======
ID#AAAAxfokKzg
laquijano    (2023-05-18 21:18:17)
Fecha programada para la iniciación de cada actividad para el cumplimiento de la meta final.</t>
        </r>
      </text>
    </comment>
    <comment ref="G15" authorId="0" shapeId="0" xr:uid="{00000000-0006-0000-0000-000003000000}">
      <text>
        <r>
          <rPr>
            <sz val="11"/>
            <color theme="1"/>
            <rFont val="Calibri"/>
            <scheme val="minor"/>
          </rPr>
          <t>======
ID#AAAAxfokKz8
laquijano    (2023-05-18 21:18:17)
Fecha programada para la terminación de cada actividad para el cumplimiento de la meta final. El término no debe exceder lo establecido en la resolución de planes de mejoramiento</t>
        </r>
      </text>
    </comment>
    <comment ref="H15" authorId="0" shapeId="0" xr:uid="{00000000-0006-0000-0000-00000E000000}">
      <text>
        <r>
          <rPr>
            <sz val="11"/>
            <color theme="1"/>
            <rFont val="Calibri"/>
            <scheme val="minor"/>
          </rPr>
          <t>======
ID#AAAAxfokKzQ
FRANCISCO    (2023-05-18 21:18:17)
Dependencia u organismo donde se realiza la acción</t>
        </r>
      </text>
    </comment>
    <comment ref="I15" authorId="0" shapeId="0" xr:uid="{00000000-0006-0000-0000-000002000000}">
      <text>
        <r>
          <rPr>
            <sz val="11"/>
            <color theme="1"/>
            <rFont val="Calibri"/>
            <scheme val="minor"/>
          </rPr>
          <t>======
ID#AAAAxfokK0E
jmzambrano    (2023-05-18 21:18:17)
Relacione el cargo del responsable por el cumplimiento de la meta.</t>
        </r>
      </text>
    </comment>
    <comment ref="J15" authorId="0" shapeId="0" xr:uid="{00000000-0006-0000-0000-000006000000}">
      <text>
        <r>
          <rPr>
            <sz val="11"/>
            <color theme="1"/>
            <rFont val="Calibri"/>
            <scheme val="minor"/>
          </rPr>
          <t>======
ID#AAAAxfokKz0
Califique    (2023-05-18 21:18:17)
Cumple 2
Cumple parcialmente 1
No cumple 0</t>
        </r>
      </text>
    </comment>
    <comment ref="K15" authorId="0" shapeId="0" xr:uid="{00000000-0006-0000-0000-00000C000000}">
      <text>
        <r>
          <rPr>
            <sz val="11"/>
            <color theme="1"/>
            <rFont val="Calibri"/>
            <scheme val="minor"/>
          </rPr>
          <t>======
ID#AAAAxfokKzY
Califique    (2023-05-18 21:18:17)
Efectiva 2
Parcialmente Efectiva 1
Inefectiva 0</t>
        </r>
      </text>
    </comment>
    <comment ref="M15" authorId="0" shapeId="0" xr:uid="{00000000-0006-0000-0000-00000A000000}">
      <text>
        <r>
          <rPr>
            <sz val="11"/>
            <color theme="1"/>
            <rFont val="Calibri"/>
            <scheme val="minor"/>
          </rPr>
          <t>======
ID#AAAAxfokKzc
admin    (2023-05-18 21:18:17)
Relacione el nombre del Jefe de Control Interno o quien tenga asignadas las funciones</t>
        </r>
      </text>
    </comment>
  </commentList>
  <extLst>
    <ext xmlns:r="http://schemas.openxmlformats.org/officeDocument/2006/relationships" uri="GoogleSheetsCustomDataVersion2">
      <go:sheetsCustomData xmlns:go="http://customooxmlschemas.google.com/" r:id="rId1" roundtripDataSignature="AMtx7mhebkNTJjHjoX8eJwq7tF8JssIP9Q=="/>
    </ext>
  </extLst>
</comments>
</file>

<file path=xl/sharedStrings.xml><?xml version="1.0" encoding="utf-8"?>
<sst xmlns="http://schemas.openxmlformats.org/spreadsheetml/2006/main" count="1012" uniqueCount="888">
  <si>
    <t>PLAN DE MEJORAMIENTO</t>
  </si>
  <si>
    <t>CÓDIGO: PM01-PR11-F02</t>
  </si>
  <si>
    <t>VERSIÓN: 2.0</t>
  </si>
  <si>
    <t xml:space="preserve">IMPORTANTE: La evaluación se realizará en las oficinas de control interno o en la dependencia o cargo que haga sus veces, verificando los informes y registros del seguimiento llevado a cabo por estas oficinas de acuerdo a la normatividad vigente. Lo anterior sin perjuicio, de que la Contraloría de Cundinamarca, realice evaluación a planes de mejoramiento cuando lo consideren pertinente (Ver GAT,  numeral 1.3.2.5 Plan de mejoramiento y seguimiento)  
</t>
  </si>
  <si>
    <t>RESULTADO EVALUACIÓN PLAN DE MEJORAMIENTO</t>
  </si>
  <si>
    <t>VARIABLES A EVALUAR</t>
  </si>
  <si>
    <t>Calificación Parcial</t>
  </si>
  <si>
    <t>Ponderación</t>
  </si>
  <si>
    <t>Puntaje Atribuido</t>
  </si>
  <si>
    <t xml:space="preserve">Cumplimiento del Plan de Mejoramiento </t>
  </si>
  <si>
    <t>Efectividad de las acciones</t>
  </si>
  <si>
    <t>Cumple</t>
  </si>
  <si>
    <t xml:space="preserve"> CUMPLIMIENTO PLAN DE MEJORAMIENTO</t>
  </si>
  <si>
    <t>Entidad: INSTITUTO DE DESARROLLO URBANO, VIVIENDA Y GETIÓN TERRITORIAL DE CHÍA</t>
  </si>
  <si>
    <t>Cumple parcialmente</t>
  </si>
  <si>
    <t>Concepto a emitir cumplimiento Plan de Mejoramiento</t>
  </si>
  <si>
    <t>Auditoría: AUDITORIA FINANCIERA Y DE GESTIÓN - VIGENCIA 2022</t>
  </si>
  <si>
    <t>No Cumple</t>
  </si>
  <si>
    <t>80 o más puntos</t>
  </si>
  <si>
    <t>Menos de 80 puntos</t>
  </si>
  <si>
    <t>N° hallazgo</t>
  </si>
  <si>
    <t>Descripción del hallazgo</t>
  </si>
  <si>
    <t>Acción de mejora</t>
  </si>
  <si>
    <t>Meta (Indicador de Cumplimiento)</t>
  </si>
  <si>
    <t>Tiempo de Ejecución Programado (Meses)</t>
  </si>
  <si>
    <t>Fecha inicial de la Acción</t>
  </si>
  <si>
    <t>Fecha terminación de la Acción</t>
  </si>
  <si>
    <t>Dependencia donde se realiza la acción</t>
  </si>
  <si>
    <t xml:space="preserve">Cargo Responsable </t>
  </si>
  <si>
    <t>CUMPLIMIENTO</t>
  </si>
  <si>
    <t>EFECTIVIDAD</t>
  </si>
  <si>
    <t>ESTADO DE LA ACCIÓN
(Cerrada-C / Abierta-A)</t>
  </si>
  <si>
    <t>DIRECCIÓN TÉCNICA RESPONSABLE</t>
  </si>
  <si>
    <t>OBSERVACIÓN</t>
  </si>
  <si>
    <t>INGRESOS Y SALIDAS ALMACÉN 
Condición: Para los contratos de suministro se evidenció que estos no cuentan con los soportes de ingresos y salida de almacén, que den constancia de la entrada de los bienes adquiridos por el instituto al inventario, de igual forma se observó que la Entidad no cuenta con un módulo relacionado para ingresos y salidas de almacén con el sistema de información HASS, mediante el cual se puede realizar un mayor control sobre los bienes y artículos adquiridos por la administración y que permitan determinar la ubicación y/o persona responsable de los suministros, toda vez que actualmente se lleva de manera semiautomática en programa de Excel, el cual es un sistema fácil de manipular y aumenta el riesgo de pérdida de los artículos además de no generar la trazabilidad con los estados contables.
Criterio: La entidad tiene el deber de consolidar verazmente toda información de los activos propiedad de la administración, con el objeto de evitar pérdidas de los mismos.
Causa: Ausencia de una herramienta sistemática para la consolidación de inventarios. Debilidades en los procedimientos de Almacén General, en lo relacionado con las entregas y salidas de bienes devolutivos y de consumo. Inadecuado registro en el almacén de los valores pagados por los bienes adquiridos contractualmente.
Efecto: Alto riesgo de pérdida de bienes. Diferencias entre los activos reales inventariados y los activos registrados contablemente.</t>
  </si>
  <si>
    <t>Realizar estudio de mercado y presupuestar para la vigencia 2024 la compra del Sistema de Información de Inventarios</t>
  </si>
  <si>
    <t>Adquisición del sistema de información de inventarios</t>
  </si>
  <si>
    <t>12 meses</t>
  </si>
  <si>
    <t>Alejandra Alarcón
Jefe de Control Interno</t>
  </si>
  <si>
    <t xml:space="preserve">Actualizar el procedimiento de administración de inventario </t>
  </si>
  <si>
    <t xml:space="preserve">Documento actualizado </t>
  </si>
  <si>
    <t>Servicios Administrativos 
Subgerencia Administrativa y Financiera 
Mejoramiento continuo</t>
  </si>
  <si>
    <t xml:space="preserve">Profesional de Servicios Administrativos 
Subgerente Administrativa y Financiera
Profesional de Mejoramiento continuo </t>
  </si>
  <si>
    <t>Validar el 100% de las carpetas contractuales</t>
  </si>
  <si>
    <t>Área de Contratación</t>
  </si>
  <si>
    <t>2 meses</t>
  </si>
  <si>
    <t xml:space="preserve">Contrato de Prestación de Servicios N°014 -2022
CONDICIÓN: Dentro del análisis de legalidad realizado, se observó en la fase de planeación en especial en los Estudios Previos (acápite 6 “Criterios para seleccionar la oferta más favorable”), que en lo relacionado a experiencia, el oferente deberá acreditar una experiencia en la labor, de igual forma, en la invitación a presentar oferta se solicita anexar certificación o contratos que acrediten la experiencia relacionada, Ahora bien, si bien es cierto que para este tipo de actividades no se exija experiencia compleja, también es cierto que debe existir coherencia entre los documentos precontractuales y los allegados como soportes de la hoja de vida, toda vez que, no se pudo constatar dentro de la documentación que reposa en carpeta contractual, la experiencia exigida. 
CRITERIO: Resolución N° 077 de julio 21 de 2016 (Manual de Contratación IDUVI). 
CAUSA: Debilidades e inconsistencias en la estructuración del proceso contractual.
EFECTO: Expediente contractual inconsistente.
</t>
  </si>
  <si>
    <t xml:space="preserve">COMPORTAMIENTO DE LOS INGRESOS TOTALES DEL IDUVI VIGENCIA 2022
DEBILIDADES EN LA EJECUCIÓN DE INGRESOS CORRIENTES Y RECURSOS DE CAPITAL POR ALTOS SALDOS SIN EJECUTAR, DEBILIDAD EN EL PROCESO DE RECAUDO DE ALGUNOS.
CONDICIÓN: De acuerdo con el seguimiento y análisis a la información verificada desde diferentes fuentes, la Ejecución de Ingresos del IDUVI para la vigencia 2022 presenta los siguientes comportamientos que identifican la causa del logro del recaudo en solo el 78,92%, como causa de saldos por ejecutar Dentro del Componente Ingresos Corrientes Rubro 1.1 – Ingresos No Tributarios Rubro 1.1.02 para El Rubro Presupuestal o Concepto 1.1.02.06 Transferencias Corrientes provenientes desde la administración central de Chía por valor de $3.184.254.117 que quedó como un saldo por ejecutar al final de la vigencia 2022
Se concluye, que la intención de la adquisición de un predio para el proyecto del TEATRO DE CULTURA, sobreestimó por adiciones el presupuesto de ingresos definitivo por este rubro, lo que ante la inviabilidad de su adquisición dejaron recaudos obtenidos sin ejecutar y saldos por ejecutar de ingresos del 33,2% de los Ingresos Corrientes del IDUVI. Lo anterior muestra cierta debilidad en el proceso de planeación presupuestal en cuanto a la previsión de riesgos asociados en la asignación de recursos presupuestales de ingresos en proyectos que finalmente no se concretan o no presentan viabilidad. 
Ahora, dentro del Componente de Recursos de Capital Rubro 1.2. en la segunda Fuente: 1251 REC PROPIOS DEST. ESPECÍFICA COMPENSACIÓN VIS y VIP, como recursos que provienen de los pagos realizados por los constructores o urbanistas, en lo que se denomina Carga para vivienda de interés social (VIS) o vivienda de interés prioritario (VIP), la cual tuvo una apropiación definitiva por valor de $2.107.380.000, presentando cero recaudo ($0) al finalizar la vigencia, y aun cuando el IDUVI señala dificultades para el recaudo de estos recursos, que tiene como causa la problemática y dificultades del mercado inmobiliario que afecta a constructores en cuanto a sus costos y metas comerciales sin alcanzar en la venta de sus proyectos  lo que les ha impedido cancelar estas compensaciones, se indica que puede también presentarse una debilidad en la estrategia de gestión de cobro y oportunidad en el recaudo por parte del IDUVI de estas compensaciones  y obligaciones  de constructores y urbanistas. 
Así mismo, dentro de los Recursos de Capital es destacable el Rubro  1.2.10 RECURSOS DEL BALANCE – Excedentes Financieros  representados en la Adición del Superávit Fiscal de la vigencia 2021 proveniente de recursos propios del IDUVI más recursos del balance desde la administración central de Chía vigencia 2021 todo por  valor de $ 14.116.118.787 y de lo cual se hizo reconocimiento y  recaudo por $9.446.854.740 quedando un saldo por ejecutar en este rubro de $ 4.669.264.047 al cierre de la vigencia 2022.
CRITERIO: Estatuto Presupuestal del IDUVI Acuerdo Municipal 035 de 12 de octubre de 2005, Manual de Ejecución y Procedimientos Presupuestales de Ingresos.  
CAUSA: Debilidades en los procesos de recaudos por concepto de transferencias del municipio y en los procesos de cobro a compensaciones por Cesiones tipo A a constructores y urbanistas,
EFECTO: Afectación sobre los recaudos efectivos del IDUVI   de ingresos y aplazamiento de recaudos por la gestión de cobro realizada. 
</t>
  </si>
  <si>
    <t>100% del presupuesto</t>
  </si>
  <si>
    <t>Metas cumplidas/ metas totales</t>
  </si>
  <si>
    <t xml:space="preserve">Realizar seguimiento mensual el cual genere alertas con el fin de controlar que efectivamente se realice la inversión </t>
  </si>
  <si>
    <t>7 meses</t>
  </si>
  <si>
    <t xml:space="preserve">INCONSISTENCIA EN LA INFORMACIÓN CON RESPECTO DE LA META # 164.
CONDICIÓN: Se evidencia que en la información definitiva de la oficina de Planeación del IDUVI, en el reporte de Metas Producto Avance Físico incluyen la Meta # 164 para un total de quince (15) metas, pero la misma no se encuentra incluida en el Tablero de Control de eficacia y eficiencia en los programas de inversión del IDUVI, ni en el Reporte SITEDIGO de la Secretaría de Planeación de Chía correspondiente al Consolidado del Plan de Acción año 2022 donde el número de metas es de catorce (14). 
CRITERIO: Reporte SITE SIGO Secretaría de Planeación de Chía, Tablero de Control Oficina Asesora de Planeación, Reporte de Metas Producto Avance Físico 2022 Planeación IDUVI. Ejecución Plan de Acción 2022 y Plan de desarrollo Municipal de Chía.
CAUSA: No se evidencia claridad en la determinación de la naturaleza y existencia de la meta dentro del Plan de Acción 2022 y en el Plan de Desarrollo Municipal de Chía.
EFECTO: Falta de coherencia en los informes consolidados sobre la ejecución de las metas incluidas en el Plan de Acción de la vigencia.
</t>
  </si>
  <si>
    <t xml:space="preserve">Jefe oficina asesora de planeación
</t>
  </si>
  <si>
    <t xml:space="preserve">META CON BAJA EJECUCIÓN FINANCIERA Y BAJO AVANCE ACUMULADO FRENTE AL PDM DE CHÍA.
META 153: ADQUIRIR  CUARENTA (40) HECTÁREAS EN SUELO DE IMPORTANCIA ESTRATÉGICA HÍDRICA Y AMBIENTAL DURANTE EL CUATRIENIO.
CONDICIÒN: Se evidencia la expedición de compromisos (RPC) por valor de $227.510.668 frente una apropiación de recursos de $5.101.510.081 para una ejecución financiera del 4,5%, calificada como una baja ejecución para la vigencia 2022, en tanto que el cumplimiento de avance del cuatrienio es solo del 7%.
CRITERIO: Ejecución Plan de Acción IDUVI 2022. Reporte SITESIGO Secretaría de Planeación de Chía, Tablero de Control Oficina Asesora de Planeación, Reporte de Metas Producto Avance Físico 2022 Planeación IDUVI. Ejecución Plan de Acción 2022 y Plan de desarrollo Municipal de Chía.
CAUSA: Factores externos e internos donde se incluyen las recomendaciones y no conformidades evidenciadas en las Auditorías internas de Calidad realizadas por la Oficina de Control Interno al área Financiera y al área de Planeación, correspondiente al cumplimiento de los objetivos presupuestales y del proceso de recaudo, así como de optimizar la gestión para el alcance de las metas de la vigencia y el alcance de las mismas dentro de la ejecución del PDM, en las que conciernen al IDUVI. 
EFECTO: Incumplimientos a las metas programadas  del Plan de desarrollo 2020-2023, lo que indicaría debilidades en la gestión fiscal del sujeto de control.
</t>
  </si>
  <si>
    <t xml:space="preserve">META CON BAJO AVANCE ACUMULADO FRENTE AL PDM DE CHÍA.
META 155: IMPLEMENTAR EL BANCO DE MATERIALES DEL IDUVI, DURANTE EL CUATRIENIO.
CONDICIÓN: La meta presenta un avance del 5% para la vigencia 2022, siendo el mismo avance acumulado en la ejecución del PDM, lo cual refleja una baja ejecución.
CRITERIO: Plan de Acción IDUVI 2022º. Ejecución Plan de desarrollo municipio de Chía 2020-2023. Reportes Oficina de Planeación sobre Metas Producto Avance Físico, Informes de reporte de metas por ejecución presupuestal. 
CAUSA: Bajo avance de la implementación y puesta en marcha del Banco de Materiales del IDUVI
EFECTO: El no contar con el funcionamiento y operatividad del Banco de Materiales afecta otras metas de inversión conexas en su cumplimiento que requieren la existencia del mismo para su desarrollo efectivo.
</t>
  </si>
  <si>
    <t>Entregar subsidios para mejoramiento de entornos de acuerdo al recurso asignado</t>
  </si>
  <si>
    <t>100% del presupuesto asignado para la vigencia</t>
  </si>
  <si>
    <t xml:space="preserve">META CON BAJO AVANCE ACUMULADO FRENTE AL PDM DE CHÍA.
META 157: ENTREGAR CIEN (100) SUBSIDIOS PARA CONSTRUCCIÓN DE VIVIENDA EN SITIO PROPIO, DURANTE EL CUATRIENIO.
CONDICIÓN: La metafísica tiene como objetivo la entrega de 27 subsidios para la construcción en sitio propio, entregándose al final de la vigencia se ejecutaron y otorgaron un total de 21 subsidios. El Avance de la meta durante el cuatrienio solo ha avanzado un 21%, avance relativamente bajo.
CRITERIO: Plan de Acción IDUVI 2022º. Ejecución Plan de desarrollo municipio de Chía 2020-2023. Reportes Oficina de Planeación sobre Metas Producto Avance Físico, Informes de reporte de metas por ejecución presupuestal. 
CAUSA: Baja gestión administrativa y amplia carga de trámites en los subsidios  vigencia 2022
La primera entrega de Subsidios se hizo al cierre de la vigencia 2022.
EFECTO: Riesgo de Baja ejecución la meta dentro del Plan de Desarrollo del municipio.
</t>
  </si>
  <si>
    <t>Entregar 33 subsidios de construcción en sitio propio para la vigencia 2023</t>
  </si>
  <si>
    <t>subsidios entregados/33 subsidios</t>
  </si>
  <si>
    <t xml:space="preserve">META CON CERO (0%) DE EJECUCIÓN FÍSICA Y DE EJECUCIÓN PRESUPUESTAL.
META 158: ADQUIRIR 35.000 M2 PARA DESARROLLAR PROYECTOS DE VIS  DURANTE EL CUATRIENIO.
CONDICIÓN: Se evidencia la expedición de compromisos (RPC) por valor de cero ($0) frente una apropiación de recursos por $7.313.618.043 para una ejecución del 0,0%%, calificada como una Baja Ejecución. 
La meta física programó la adquisición de 12.380 metros cuadrados y se ejecutó cero (0) medidas, para un cumplimiento de meta del cero (0%)  sobre lo programado.
CRITERIO: Plan de Acción IDUVI 2022. Ejecución Plan de desarrollo municipio de Chía 2020-2023. Reportes Oficina de Planeación sobre Metas Producto Avance Físico, Informes de reporte de metas por ejecución presupuestal.
CAUSA: El sujeto de control manifiesta la no disponibilidad de predios que cumplan los requisitos para el desarrollo de vivienda de interés social – VIS.
EFECTO: Inadecuada planeación en los proyectos a desarrollar.
</t>
  </si>
  <si>
    <t xml:space="preserve">Adquirir un (1) predio de 2.095 mtrs </t>
  </si>
  <si>
    <t>Predio escriturado a nombre del municipio</t>
  </si>
  <si>
    <t xml:space="preserve">META CON BAJO AVANCE ACUMULADO FRENTE AL PDM DE CHÍA.
META 159: BENEFICIAR A MIL (1.000) FAMILIAS EN PROYECTO DE VIVIENDA VIS, DURANTE EL CUATRIENIO.
CONDICIÓN: La Meta producto de la vigencia 2022 se programó para beneficiar 350 familias logrando ejecutar igual número, alcanzando la meta un logro del 100% para la vigencia, pero un porcentaje bajo del 35% frente al  avance del plan de desarrollo municipal, indicador relativamente bajo.
CRITERIO: Plan de Acción IDUVI 2022. Ejecución Plan de desarrollo municipio de Chía 2020-2023. Reportes Oficina de Planeación sobre Metas Producto Avance Físico, Informes de reporte de metas por ejecución presupuestal.
CAUSA: La primera entrega del beneficio de este proyecto se hizo al cierre de la vigencia 2022.
EFECTO: No dar cumplimiento a la meta dentro del Plan de Desarrollo del municipio, en caso de no agilizar el proceso.
</t>
  </si>
  <si>
    <t xml:space="preserve">Entregar 394 unidades de vivienda en la vigencia 2023, para un total de 744 </t>
  </si>
  <si>
    <t>Unidades entregadas/394 viviendas</t>
  </si>
  <si>
    <t xml:space="preserve">META CON BAJO AVANCE ACUMULADO FRENTE AL PDM DE CHÍA.
META 160: FORMULAR UNA POLÍTICA DE VIVIENDA DE INTERÉS SOCIAL (VIS), DURANTE EL PERÍODO DE GOBIERNO.
CONDICIÓN: El avance acumulado frente al Plan de Desarrollo es relativamente bajo alcanzando sólo El 30%.
CRITERIO: Plan de Acción IDUVI 2022. Ejecución Plan de desarrollo municipio de Chía 2020-2023. Reportes Oficina de Planeación sobre Metas Producto Avance Físico, Informes de reporte de metas por ejecución presupuestal.
CAUSA: Debilidades en el proceso de concertación de la política pública, teniendo en cuenta la diversidad de los actores e intereses que intervienen en ella. 
EFECTO: Riesgo de incumplir con la meta establecida en el plan de desarrollo municipal. 
</t>
  </si>
  <si>
    <t>Completar los documentos técnicos de diagnóstico y soporte
Presentación de la política ante el COMPOS</t>
  </si>
  <si>
    <t>Presentación de los documentos al COMPOS</t>
  </si>
  <si>
    <t xml:space="preserve">META QUE NO PRESENTA PROGRAMACIÓN DESDE EL INICIO DEL PDM DE CHÍA.
META 164: GESTIONAR UN (1) PREDIO PARA EL DESARROLLO DEL PROYECTO “PALACIO DE JUSTICIA”, DURANTE EL PERÍODO DE GOBIERNO.
CONDICIÓN: Esta meta de gestión finalmente no se ha programado desde el inicio de la ejecución del PDM de Chía.
La meta no presenta ningún tipo de ejecución al cierre de la vigencia 2022 
CRITERIO: Plan de Acción IDUVI 2022. Ejecución Plan de desarrollo municipio de Chía 2020-2023. Reportes Oficina de Planeación sobre Metas Producto Avance Físico, Informes z|de reporte de metas por ejecución presupuestal.
CAUSA: No existe claridad sobre la naturaleza de la meta y su validez  en la programación dentro del Plan de Desarrollo municipal 2020-2023.
EFECTO: Riesgo de incumplir con la de Meta determinada en el plan de desarrollo municipal. 
</t>
  </si>
  <si>
    <t>Adquirir el predio para la casa de justicia</t>
  </si>
  <si>
    <t>Escritura del predio a nombre del municipio</t>
  </si>
  <si>
    <t xml:space="preserve">META CON BAJO AVANCE ACUMULADO FRENTE AL PDM DE CHÍA.
META 165: ADQUIRIR OCHENTA MIL (80.000) METROS CUADRADOS (M2) PARA ESPACIO PÚBLICO Y/O EQUIPAMIENTO PÚBLICO, DURANTE EL CUATRIENIO.
CONDICIÓN: Se observa una adquisición acumulada durante el período de gobierno de 18.591,98 metros cuadrados (m2) que representan solo un avance del 23% acumulado frente al PDM municipal  al cierre de la vigencia 2022 y dentro del objetivo de adquirir ochenta mil (80.000 m2) para Espacio Público y/o Equipamiento Público durante el cuatrienio, evidenciándose una baja ejecución.
CRITERIO: Plan de Acción IDUVI 2022. Ejecución Plan de desarrollo municipio de Chía 2020-2023. Reportes Oficina de Planeación sobre Metas Producto Avance Físico, Informes de reporte de metas por ejecución presupuestal, Ley 388 de 1997, POT de Chía.
CAUSA: Ausencia de disponibilidad en el corto plazo de suelo de expansión urbana para adquirir metros cuadrados de espacio público. 
EFECTO:  Incumplimiento y bajo desempeño en la gestión de adquisición de suelo para espacio público en el municipio de Chía.
</t>
  </si>
  <si>
    <t>Adquirir un predio de 5.000 m2 para espacio público</t>
  </si>
  <si>
    <t>Escrituración del predio a nombre del municipio</t>
  </si>
  <si>
    <t xml:space="preserve">META CON CERO (0%) AVANCE EN EJECUCIÓN FÍSICA Y EN EJECUCIÓN PRESUPUESTAL VIGENCIA 2022, y QUE NO REPORTA NINGÚN AVANCE DESDE EL INICIO DE LA EJECUCIÓN DEL PDM.
META 167: REALIZAR LA DOTACIÓN Y/O ADECUACIÓN DE TRES (3) PARQUES, DURANTE EL CUATRIENIO.
CONDICIÓN: Como se pudo evidenciar, para la vigencia 2022 se programó un (1) Parque para adecuar y dotar con los recursos financieros asignados presupuestalmente, pero la meta no se ejecutó alcanzando un cumplimiento de cero (0) tanto física como financiera es de (0). Así mismo el Avance acumulado de la meta producto es de cero (0) dentro del avance del plan de desarrollo (PDM) de Chía 2020-2023.
CRITERIO: Plan de Acción IDUVI 2022. Ejecución Plan de desarrollo municipio de Chía 2020-2023. Reportes Oficina de Planeación sobre Metas Producto Avance Físico, Informes de reporte de metas por ejecución presupuestal.
CAUSA: Debilidades en el proceso de Planeación de metas, su formulación dentro del Plan de Desarrollo e inoportunidad  en la gestión precontractual de estudios previos y del sector. 
EFECTO: Bajo índice de espacios públicos efectivo para la comunidad.
</t>
  </si>
  <si>
    <t xml:space="preserve">DOCUMENTACIÓN DEL PROCEDIMIENTO DE FORMULACIÓN, PREPARACIÓN Y EJECUCIÓN DEL PLAN DE ACCIÓN ANUAL DEL IDUVI.
CONDICIÓN: Se evidencia que dentro del Plan Anual de Auditorías Internas de Calidad 2022 realizado por la Oficina de Control Interno de IDUVI al proceso de Planeación se detectó que algunas metas presentan baja ejecución, y donde se hicieron las recomendaciones con respecto de la necesidad de su priorización de cumplimiento en lo que resta de ejecución del PDM del municipio de Chía y de la documentación de los controles al proceso de cumplimiento de ejecución financiera y física del Plan de Acción y del Plan de Desarrollo Municipal del cuatrienio, informe donde se indica que:” No se tiene documentado el procedimiento…” , 
CRITERIO: Sistema de Gestión de Calidad y modelo Integrado de Planeación y Gestión MIPG del IDUVI, Ley 1753 de 2015, Manual de Procesos y Procedimientos del IDUVI, Decreto 4110 de 2004 y Ley 872 de 2003
CAUSA: No se han indicado las acciones, actividades y  directrices para la caracterización, documentación e implementación por parte de la dependencia responsable del proceso a ser incorporado al sistema de gestión de la calidad.
EFECTO: No realización de la actualización que requiere el sistema de gestión de calidad lo que incrementa los riesgos para el desarrollo de los procedimientos la gestión fiscal del IDUVI.
</t>
  </si>
  <si>
    <t>Elaborar el manual de procesos y procedimientos de la Entidad</t>
  </si>
  <si>
    <t>Documento reglado por el área de mejoramiento continuo</t>
  </si>
  <si>
    <t>FIRMAS</t>
  </si>
  <si>
    <t>EDUCARDO ESPINOSA PALACIOS</t>
  </si>
  <si>
    <t>ALEJANDRA ALARCÓN GARZÓN</t>
  </si>
  <si>
    <t>Gerente General IDUVI</t>
  </si>
  <si>
    <t xml:space="preserve">Jefe de Control Interno </t>
  </si>
  <si>
    <t>ppto definitivo</t>
  </si>
  <si>
    <t>ppto ejecutado</t>
  </si>
  <si>
    <t>%</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</si>
  <si>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</si>
  <si>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</si>
  <si>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</si>
  <si>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</si>
  <si>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</si>
  <si>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</si>
  <si>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</si>
  <si>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</si>
  <si>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</si>
  <si>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</si>
  <si>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</si>
  <si>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</si>
  <si>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</si>
  <si>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</si>
  <si>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</si>
  <si>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</si>
  <si>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</si>
  <si>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</si>
  <si>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</si>
  <si>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</si>
  <si>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</si>
  <si>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</si>
  <si>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</si>
  <si>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</si>
  <si>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</si>
  <si>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</si>
  <si>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</si>
  <si>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</si>
  <si>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</si>
  <si>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</si>
  <si>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</si>
  <si>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</si>
  <si>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</si>
  <si>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</si>
  <si>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</si>
  <si>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</si>
  <si>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</si>
  <si>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</si>
  <si>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</si>
  <si>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</si>
  <si>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</si>
  <si>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</si>
  <si>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</si>
  <si>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</si>
  <si>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</si>
  <si>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</si>
  <si>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Adquisición de equipos tecnólogicos para la seguridad de la comuna 10 de santiago de cali.</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</si>
  <si>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</si>
  <si>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</si>
  <si>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</si>
  <si>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</si>
  <si>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</si>
  <si>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</si>
  <si>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</si>
  <si>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</si>
  <si>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</si>
  <si>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</si>
  <si>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</si>
  <si>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</si>
  <si>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</si>
  <si>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</si>
  <si>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</si>
  <si>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</si>
  <si>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</si>
  <si>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</si>
  <si>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</si>
  <si>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</si>
  <si>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</si>
  <si>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</si>
  <si>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</si>
  <si>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</si>
  <si>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</si>
  <si>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</si>
  <si>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</si>
  <si>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</si>
  <si>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</si>
  <si>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</si>
  <si>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</si>
  <si>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</si>
  <si>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</si>
  <si>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</si>
  <si>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</si>
  <si>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</si>
  <si>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</si>
  <si>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</si>
  <si>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</si>
  <si>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</si>
  <si>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</si>
  <si>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</si>
  <si>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</si>
  <si>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</si>
  <si>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</si>
  <si>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</si>
  <si>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</si>
  <si>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</si>
  <si>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</si>
  <si>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</si>
  <si>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</si>
  <si>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</si>
  <si>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</si>
  <si>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</si>
  <si>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</si>
  <si>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</si>
  <si>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</si>
  <si>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</si>
  <si>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</si>
  <si>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</si>
  <si>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</si>
  <si>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</si>
  <si>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</si>
  <si>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</si>
  <si>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</si>
  <si>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</si>
  <si>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</si>
  <si>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</si>
  <si>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</si>
  <si>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</si>
  <si>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</si>
  <si>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</si>
  <si>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</si>
  <si>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</si>
  <si>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</si>
  <si>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</si>
  <si>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</si>
  <si>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</si>
  <si>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</si>
  <si>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</si>
  <si>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Adecuación de sedes comunales de la comuna 9 de Santiago de Cali</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</si>
  <si>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</si>
  <si>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</si>
  <si>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</si>
  <si>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</si>
  <si>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</si>
  <si>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</si>
  <si>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</si>
  <si>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Adecuar Sede Comunal de ASTURIAS con adecuación del primer piso y cosntrucción del segundo piso,y Sede Comunal el Rodeo</t>
  </si>
  <si>
    <t>Adecuación sede comunal corregimiento Felidia de Santiago de Cali</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</si>
  <si>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</si>
  <si>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</si>
  <si>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</si>
  <si>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</si>
  <si>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Centro de desarrollo Empresarial y Comercial Rio Cauca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</si>
  <si>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</si>
  <si>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</si>
  <si>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</si>
  <si>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</si>
  <si>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</si>
  <si>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</si>
  <si>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</si>
  <si>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</si>
  <si>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</si>
  <si>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</si>
  <si>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</si>
  <si>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</si>
  <si>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</si>
  <si>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</si>
  <si>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</si>
  <si>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</si>
  <si>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</si>
  <si>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</si>
  <si>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</si>
  <si>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</si>
  <si>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</si>
  <si>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</si>
  <si>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Implementación de un mecanismo en materia de medición de paz y cultura ciudadana en el municipio de Santiago de CaliI</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</si>
  <si>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</si>
  <si>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</si>
  <si>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</si>
  <si>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</si>
  <si>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</si>
  <si>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</si>
  <si>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</si>
  <si>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</si>
  <si>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</si>
  <si>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</si>
  <si>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</si>
  <si>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</si>
  <si>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</si>
  <si>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</si>
  <si>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</si>
  <si>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</si>
  <si>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</si>
  <si>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</si>
  <si>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</si>
  <si>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</si>
  <si>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</si>
  <si>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</si>
  <si>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</si>
  <si>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</si>
  <si>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</si>
  <si>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Autos Disciplinarios de Fondo Proyectados.</t>
  </si>
  <si>
    <t>BP22042109/1/01/01/04: Proyectar desiciones de Fondo en el Proceso Disciplinario.</t>
  </si>
  <si>
    <t>Investigación  de la Conducta Oficial y Gestión Pública en la Admnistración Central del Mpio de Sanmtiago de Cali.</t>
  </si>
  <si>
    <t>Investigación acerca de la  Conducta Disciplinable del Servidor Público realizada; Investigación acerca de Gestión Pública y Prácticas de Buen Gobierno realizada; y Publicaciones de las Investigaciones realizadas.</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</si>
  <si>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</si>
  <si>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SECRETARÍA DE TURISMO</t>
  </si>
  <si>
    <t>Formulación de la Política Pública de Turismo del Mpio de Santiago de Cali.</t>
  </si>
  <si>
    <t>BP06046289: Estrategias de Modelos exitosos de politicas publicas de turismo adoptadas. BP13047414:  planes de manejo apoyados y personas formadas en servicio al cliente.</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</si>
  <si>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</si>
  <si>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Implementación del Plan Estrategico de Promoción Turistica de Santiago de Cali.</t>
  </si>
  <si>
    <t>Número de Estrategias de Promoción a nivel Nacional e Internal.</t>
  </si>
  <si>
    <t>BP13047412:  BP13047412/1/02/01/10  por $6,727,150; 13047412/1/02/01/11 (fondo 4-1201):  por $110,322,850,oo; BP13047412/1/02/01/14: por $60,686,100.oo;  Bp13047412/1/02/01/12: por $140.736.900.oo; BP13047412/1/02/01/15 (fondo 0-1201): por $16,206,750.oo; BP13047412/1/02/01/13 (fondo 4-1201):  por $43,703.250.oo</t>
  </si>
  <si>
    <t>Número de Plan de Medios y Monitoreo de los Circuitos Turisticos mpales.</t>
  </si>
  <si>
    <t>BP13047412/1/02/01/09: Por $338.944.487.oo</t>
  </si>
  <si>
    <t>BP 22042829: Implementacion de estrategias de promoción de buenas practicas y entretenimiento seguro en establecimientos nocturnos de Santiago de Cali;   BP 13047409: Fortalecimiento de las Mi pymes vinculadas al sector gastronomico de Santiago de Cali.</t>
  </si>
  <si>
    <t>BP 22042829: NUMERO DE
ESTABLECIMIEN
TOS DE LA
NOCHE Y
ASISTENTES
CAPACITADOS y BP 13047409: NÚMERO DE
ESTRATEGIAS
PROMOVIDAS.</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</si>
  <si>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</si>
  <si>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IMPLEMENTACION DE CIRCUITOS METROPOLITANOS DE TURISMO EN EL
MUNICIPIO DE SANTIAGO DE CALI  y 13047412: Implementación del plan estrategico de promoción turistica de santiago de Cali.</t>
  </si>
  <si>
    <t>BP06046275: NÚMEROS DE
CIRCUITOS
METROPOLITAN
OS
PROMOCIONAD
OS y 13047412: NÚMERO DE
ESTRATEGIAS
DE PROMOCIÓN
A NIVEL
NACIONAL E
INTERNACIONAL.</t>
  </si>
  <si>
    <t>BP06046275: BP06046275/1/02/01/01:  $7.084.372 y 13047412: BP13047412/1/01/01/04:  $125.000.000.oo</t>
  </si>
  <si>
    <t>BP13047412: Implementación del plan estrategico de promoción turistica de santiago de Cali; y BP13047414: Fortalecimiento del ecoturismo en los ecoparques de Santiago de Cali.</t>
  </si>
  <si>
    <t>BP13047412: NÚMERO DE ESTRATEGIAS DE PROMOCIÓN A NIVEL NACIONAL E INTERNACIONAL y BP13047414: NÚMERO DE PERSONAS FORMADAS EN SERVICIO AL CLIENTE.</t>
  </si>
  <si>
    <t>BP13047412/1/01/01/04:  $107.742.600.oo y BP13047414/1/01/01/03:  $8.579.900.oo.</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</si>
  <si>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</si>
  <si>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</si>
  <si>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</si>
  <si>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Apoyo a la promocion turística de los corredores nocturnos del municipio de Santiago de Cali y BP 13047412: Implementación del plan estrategico de promoción turistica de santiago de Cali.</t>
  </si>
  <si>
    <t>BP26000590: ESTRATEGIAS APLICADAS; EVENTOS TURISTICOS IMPLEMENTADOS;  y BP 13047412: NÚMERO DE
PLAN DE
MEDIOS Y
MONITOREO DE
LOS CIRCUITOS
TURISTICOS
MUNICIPALES.</t>
  </si>
  <si>
    <t>BP26000590: 26000590/1/01/01/01:  $3,199,500.oo;  26000590/1/01/01/02: $5,800,420.oo; 26000590/1/02/01/01:  $33,646,080.oo; 26000590/1/02/01/02:  $7,354,000.oo y BP 13047412: 13047412/1/01/01/02:  $30,148,769.oo.</t>
  </si>
  <si>
    <t>SECRETARÍA DE BIENESTAR SOCIAL</t>
  </si>
  <si>
    <t xml:space="preserve">FORTALECIMIENTO DE LAS ESTRATEGIAS DE ATENCIÓN INTEGRAL A LA PRIMERA INFANCIA EN EL MUNICIPIO SANTIAGO DE CALI". </t>
  </si>
  <si>
    <t>29,Cobertura neta en educación inicia! 33.Cumplimiento de Fas atenciones iniciales universales definidas en la Ruta Integral de Atenciones — RIA en niñas y niños de los NIDOS.</t>
  </si>
  <si>
    <t xml:space="preserve">BP-07044851: 07044851/01/02/01: Atención Integral para la Primera Infancia en modalidad institucional;  07044851/1/01/01/01: Atención Integral para la Primera Infancia en modalidad familiar.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</si>
  <si>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</si>
  <si>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</si>
  <si>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MUJERES GESTANTES, MADRES LACTANTES, NIÑOS Y NIÑAS DE PRIMERA INFANCIA CON ATENCIÓN INTEGRAL.</t>
  </si>
  <si>
    <t>BP07044851/1/01/02/02: Ajuste de canasta para la Atención Integral a la Primera Infancia en modalidad institucional por $317,871,910.oo; 0704851/1/01/02/06: Ajuste de canasta para la Atención Integral a la Primera Infancia en modalidad institucional por $1,284,787,277.oo</t>
  </si>
  <si>
    <t>IMPLEMENTACION DE UN CENTRO VIDA PARA LA ATENCION INTEGRAL DEL ADULTO MAYOR DEL MUNICIPIO DE SANTIAGO DE CALI</t>
  </si>
  <si>
    <t>ADULTOS MAYORES BENEFICIADOS.</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</si>
  <si>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</si>
  <si>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FORTALECIMIENTO DEL SISTEMADE ATENCIÓN INTEGRAL A LOS HABITANTES
DE Y EN CALLE DEL MUNICIPIO bE SANTIAGO DE CALI. BP/07044885,</t>
  </si>
  <si>
    <t>Asistencia básica a niños, niñas y adolescentes con derechos vulnerados, en hogares
de paso en el municipio de Santiago de Cali</t>
  </si>
  <si>
    <t xml:space="preserve">Niños, niñas y adolescentes atendidos con Servicio de protección para el restablecimiento de derechos. </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</si>
  <si>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</si>
  <si>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</si>
  <si>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</si>
  <si>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BP 22047001: Programa de Cultura Ciudadana Desarrollado; BP22047007-: Plusvalia calculada; BP22047009-: Nùmero de comunas actualizadas y Número de zonas homogeneas</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</si>
  <si>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</si>
  <si>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Renovaciòn del Censo Inmobiliario Urbano del Mipo de Santiago de Cali.</t>
  </si>
  <si>
    <t>1. Nùmero de Comunas actualizadas; y 2. Nùmero de Zonas Homogeneas.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</si>
  <si>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</si>
  <si>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</si>
  <si>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 xml:space="preserve">Conservaciòn de la Gestiòn Catastral del Mpio de Santiago de Cali.
</t>
  </si>
  <si>
    <t>Plusvalia Calculada.</t>
  </si>
  <si>
    <t>BP22047007/1/03/01/02: realizar Investigaciòn Economica, procesamiento de informaciòn y calculo del efecto plusvalia de la zona establecida; y 22047007/1/03/01/03: Revisar el Componente Tècnico y Jurìdico mediante le cual se desarrolla el calculo del efecto plusvalia.</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</si>
  <si>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</si>
  <si>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</si>
  <si>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Proyecto 22047001:     59
Proyecto 22047007:   78290  
Proyecto 22047009:     100%</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</si>
  <si>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</si>
  <si>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Diseño proppuesto; Sistema de Gestiòn Catastarl Desarrollado; y Una Estructura.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</si>
  <si>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</si>
  <si>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1.3.1.2 - Realizar investigación económica, procesamiento de información y cálculo del efecto plusvalía de la zona establecida.
1.3.1.3 - Revisar el componente técnico y jurídico mediante el cual se desarrolla el calculo del efecto Plusvalía.</t>
  </si>
  <si>
    <t>Base Alfanùmerica depurada.</t>
  </si>
  <si>
    <t>22047007/1/04/01/01: Realizar Depuraciòn de variables por $147.999.999 y 220477007/1/04/01/01/02: Implementar una herramienta de anàlisis  de informaciòn soportada con el procesamiento analitico en linea por $176.041.761.oo.</t>
  </si>
  <si>
    <t>Predios actualizados.</t>
  </si>
  <si>
    <t xml:space="preserve">22047007/1/02/01/01: Calcular el Indice de Valoraciòn Predial de los Predios puntos muestra; 22047007/1/02/01/02: Realizar las visitas a predios definidos como puntos muestra.
</t>
  </si>
  <si>
    <t>1.1.2.2 - Apoyar para realizar la gestión, captura y digitalización de la documentación inherente a la cuenta corriente
1.4.1.3 - Brindar asistencia técnica para el procesamiento electrónico de datos.</t>
  </si>
  <si>
    <t>BP 22047001: ajustes realizados a la cuenta corriente. BP 22047010: Gestión de cartera con soporte tecnológico</t>
  </si>
  <si>
    <t xml:space="preserve">Proyecto 22047001:     59
Proyecto 22047010:    0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</si>
  <si>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</si>
  <si>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</si>
  <si>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</si>
  <si>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</si>
  <si>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</si>
  <si>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</si>
  <si>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</si>
  <si>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</si>
  <si>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</si>
  <si>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</si>
  <si>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</si>
  <si>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</si>
  <si>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</si>
  <si>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</si>
  <si>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</si>
  <si>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</si>
  <si>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</si>
  <si>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</si>
  <si>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</si>
  <si>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</si>
  <si>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</si>
  <si>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</si>
  <si>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</si>
  <si>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</si>
  <si>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</si>
  <si>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Atender 3750 personas con necesidades de orientación psicosocial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</si>
  <si>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</si>
  <si>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</si>
  <si>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</si>
  <si>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</si>
  <si>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</si>
  <si>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</si>
  <si>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</si>
  <si>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</si>
  <si>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</si>
  <si>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</si>
  <si>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</si>
  <si>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</si>
  <si>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</si>
  <si>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</si>
  <si>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</si>
  <si>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</si>
  <si>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</si>
  <si>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</si>
  <si>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</si>
  <si>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</si>
  <si>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</si>
  <si>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</si>
  <si>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</si>
  <si>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</si>
  <si>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</si>
  <si>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</si>
  <si>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</si>
  <si>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</si>
  <si>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</si>
  <si>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</si>
  <si>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</si>
  <si>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</si>
  <si>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</si>
  <si>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</si>
  <si>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</si>
  <si>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</si>
  <si>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</si>
  <si>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</si>
  <si>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</si>
  <si>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</si>
  <si>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</si>
  <si>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</si>
  <si>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</si>
  <si>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</si>
  <si>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</si>
  <si>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</si>
  <si>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</si>
  <si>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</si>
  <si>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</si>
  <si>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</si>
  <si>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</si>
  <si>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</si>
  <si>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</si>
  <si>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</si>
  <si>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</si>
  <si>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</si>
  <si>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</si>
  <si>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</si>
  <si>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</si>
  <si>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</si>
  <si>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</si>
  <si>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</si>
  <si>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</si>
  <si>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</si>
  <si>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</si>
  <si>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</si>
  <si>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</si>
  <si>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</si>
  <si>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</si>
  <si>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</si>
  <si>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</si>
  <si>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</si>
  <si>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</si>
  <si>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</si>
  <si>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</si>
  <si>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</si>
  <si>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</si>
  <si>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</si>
  <si>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</si>
  <si>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</si>
  <si>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</si>
  <si>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</si>
  <si>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</si>
  <si>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</si>
  <si>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</si>
  <si>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</si>
  <si>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</si>
  <si>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</si>
  <si>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</si>
  <si>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</si>
  <si>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</si>
  <si>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DAGMA</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</si>
  <si>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</si>
  <si>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</si>
  <si>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</si>
  <si>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</si>
  <si>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</si>
  <si>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</si>
  <si>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</si>
  <si>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</si>
  <si>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</si>
  <si>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</si>
  <si>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</si>
  <si>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</si>
  <si>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</si>
  <si>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</si>
  <si>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</si>
  <si>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</si>
  <si>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</si>
  <si>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</si>
  <si>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</si>
  <si>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</si>
  <si>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</si>
  <si>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</si>
  <si>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</si>
  <si>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</si>
  <si>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</si>
  <si>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</si>
  <si>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</si>
  <si>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</si>
  <si>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</si>
  <si>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</si>
  <si>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</si>
  <si>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</si>
  <si>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</si>
  <si>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</si>
  <si>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</si>
  <si>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</si>
  <si>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</si>
  <si>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</si>
  <si>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</si>
  <si>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</si>
  <si>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</si>
  <si>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</si>
  <si>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</si>
  <si>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</si>
  <si>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</si>
  <si>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</si>
  <si>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</si>
  <si>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</si>
  <si>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</si>
  <si>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</si>
  <si>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</si>
  <si>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</si>
  <si>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</si>
  <si>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</si>
  <si>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</si>
  <si>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</si>
  <si>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</si>
  <si>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</si>
  <si>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</si>
  <si>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</si>
  <si>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</si>
  <si>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</si>
  <si>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</si>
  <si>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</si>
  <si>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</si>
  <si>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</si>
  <si>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</si>
  <si>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</si>
  <si>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</si>
  <si>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</si>
  <si>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</si>
  <si>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</si>
  <si>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</si>
  <si>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</si>
  <si>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</si>
  <si>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</si>
  <si>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</si>
  <si>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</si>
  <si>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</si>
  <si>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</si>
  <si>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</si>
  <si>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</si>
  <si>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</si>
  <si>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</si>
  <si>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</si>
  <si>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</si>
  <si>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</si>
  <si>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</si>
  <si>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</si>
  <si>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</si>
  <si>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</si>
  <si>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</si>
  <si>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</si>
  <si>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</si>
  <si>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</si>
  <si>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</si>
  <si>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</si>
  <si>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</si>
  <si>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</si>
  <si>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</si>
  <si>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</si>
  <si>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</si>
  <si>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</si>
  <si>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</si>
  <si>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</si>
  <si>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</si>
  <si>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</si>
  <si>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</si>
  <si>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</si>
  <si>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</si>
  <si>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</si>
  <si>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</si>
  <si>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</si>
  <si>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</si>
  <si>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</si>
  <si>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</si>
  <si>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</si>
  <si>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</si>
  <si>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</si>
  <si>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</si>
  <si>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</si>
  <si>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</si>
  <si>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</si>
  <si>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</si>
  <si>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</si>
  <si>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</si>
  <si>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</si>
  <si>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</si>
  <si>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</si>
  <si>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</si>
  <si>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</si>
  <si>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</si>
  <si>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</si>
  <si>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</si>
  <si>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</si>
  <si>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</si>
  <si>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</si>
  <si>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</si>
  <si>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</si>
  <si>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</si>
  <si>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</si>
  <si>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</si>
  <si>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</si>
  <si>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</si>
  <si>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</si>
  <si>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</si>
  <si>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</si>
  <si>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</si>
  <si>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</si>
  <si>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</si>
  <si>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</si>
  <si>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</si>
  <si>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</si>
  <si>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</si>
  <si>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</si>
  <si>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</si>
  <si>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</si>
  <si>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</si>
  <si>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</si>
  <si>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</si>
  <si>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</si>
  <si>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</si>
  <si>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</si>
  <si>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</si>
  <si>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</si>
  <si>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</si>
  <si>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</si>
  <si>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</si>
  <si>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</si>
  <si>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</si>
  <si>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</si>
  <si>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</si>
  <si>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</si>
  <si>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</si>
  <si>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</si>
  <si>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</si>
  <si>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</si>
  <si>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</si>
  <si>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</si>
  <si>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</si>
  <si>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</si>
  <si>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</si>
  <si>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</si>
  <si>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</si>
  <si>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</si>
  <si>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</si>
  <si>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</si>
  <si>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</si>
  <si>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</si>
  <si>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</si>
  <si>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</si>
  <si>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</si>
  <si>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</si>
  <si>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</si>
  <si>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</si>
  <si>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</si>
  <si>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</si>
  <si>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</si>
  <si>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</si>
  <si>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</si>
  <si>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</si>
  <si>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</si>
  <si>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</si>
  <si>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</si>
  <si>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</si>
  <si>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</si>
  <si>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</si>
  <si>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</si>
  <si>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</si>
  <si>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</si>
  <si>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</si>
  <si>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</si>
  <si>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</si>
  <si>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</si>
  <si>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</si>
  <si>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</si>
  <si>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</si>
  <si>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</si>
  <si>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</si>
  <si>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</si>
  <si>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</si>
  <si>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</si>
  <si>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</si>
  <si>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</si>
  <si>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</si>
  <si>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</si>
  <si>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</si>
  <si>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</si>
  <si>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</si>
  <si>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</si>
  <si>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</si>
  <si>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</si>
  <si>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</si>
  <si>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</si>
  <si>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</si>
  <si>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</si>
  <si>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</si>
  <si>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</si>
  <si>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</si>
  <si>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</si>
  <si>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</si>
  <si>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</si>
  <si>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</si>
  <si>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</si>
  <si>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</si>
  <si>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</si>
  <si>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</si>
  <si>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</si>
  <si>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</si>
  <si>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</si>
  <si>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</si>
  <si>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</si>
  <si>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</si>
  <si>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</si>
  <si>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</si>
  <si>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</si>
  <si>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</si>
  <si>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</si>
  <si>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</si>
  <si>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</si>
  <si>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</si>
  <si>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</si>
  <si>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</si>
  <si>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</si>
  <si>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</si>
  <si>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</si>
  <si>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</si>
  <si>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</si>
  <si>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</si>
  <si>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</si>
  <si>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</si>
  <si>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</si>
  <si>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</si>
  <si>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</si>
  <si>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</si>
  <si>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</si>
  <si>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</si>
  <si>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</si>
  <si>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</si>
  <si>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</si>
  <si>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</si>
  <si>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</si>
  <si>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</si>
  <si>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</si>
  <si>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</si>
  <si>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</si>
  <si>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</si>
  <si>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</si>
  <si>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</si>
  <si>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</si>
  <si>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</si>
  <si>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</si>
  <si>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</si>
  <si>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</si>
  <si>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</si>
  <si>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</si>
  <si>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</si>
  <si>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</si>
  <si>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</si>
  <si>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</si>
  <si>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</si>
  <si>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</si>
  <si>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</si>
  <si>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</si>
  <si>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</si>
  <si>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</si>
  <si>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</si>
  <si>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</si>
  <si>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</si>
  <si>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</si>
  <si>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</si>
  <si>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</si>
  <si>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</si>
  <si>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</si>
  <si>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</si>
  <si>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</si>
  <si>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</si>
  <si>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</si>
  <si>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</si>
  <si>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</si>
  <si>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</si>
  <si>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</si>
  <si>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</si>
  <si>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</si>
  <si>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</si>
  <si>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</si>
  <si>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</si>
  <si>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</si>
  <si>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</si>
  <si>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</si>
  <si>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</si>
  <si>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</si>
  <si>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</si>
  <si>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</si>
  <si>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</si>
  <si>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</si>
  <si>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</si>
  <si>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</si>
  <si>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</si>
  <si>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</si>
  <si>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</si>
  <si>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</si>
  <si>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</si>
  <si>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</si>
  <si>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</si>
  <si>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</si>
  <si>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</si>
  <si>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</si>
  <si>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</si>
  <si>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</si>
  <si>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</si>
  <si>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</si>
  <si>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</si>
  <si>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</si>
  <si>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</si>
  <si>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</si>
  <si>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</si>
  <si>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</si>
  <si>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</si>
  <si>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</si>
  <si>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</si>
  <si>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</si>
  <si>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</si>
  <si>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</si>
  <si>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</si>
  <si>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</si>
  <si>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</si>
  <si>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</si>
  <si>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</si>
  <si>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promedio</t>
  </si>
  <si>
    <t>Subgerencia de desarrollo</t>
  </si>
  <si>
    <t>Subgerente de desarrollo
Jefe oficina asesora jurídica y de contratación</t>
  </si>
  <si>
    <t>Subgerencia de desarrollo
oficina asesora jurídica y de contratación</t>
  </si>
  <si>
    <t>Dotar los tres parques durante la vigencia 2023</t>
  </si>
  <si>
    <t>Subgerencia Administrativa y Financiera 
Servicios Administrativos 
Oficina de Planeación 
Gerencia</t>
  </si>
  <si>
    <t>Subgerente Administrativa y Financiera 
Profesional de Servicios Administrativos 
Jefe oficina de asesora de planeación 
Gerente</t>
  </si>
  <si>
    <t>3 meses</t>
  </si>
  <si>
    <t>8 meses</t>
  </si>
  <si>
    <t xml:space="preserve">Consolidar en una sola carpeta todos los documentos soporte, desde la etapa precontractual, contractual y postcontractual.
</t>
  </si>
  <si>
    <t>Profesional universitario de contratación</t>
  </si>
  <si>
    <t xml:space="preserve">Eliminar el formato FO-CT-20 Invitación a presentar propuesta, toda vez que en el uso del SECOP II, ya no se requiere. </t>
  </si>
  <si>
    <t>Eliminación de formato por calidad del IDUVI</t>
  </si>
  <si>
    <t>Área de Contratación
Área de mejoramiento continuo</t>
  </si>
  <si>
    <t>Jefe Oficina jurídica y de contratación 
Profesional universitario de contratación
Profesional universitario de mejoramiento continuo</t>
  </si>
  <si>
    <t>Crear listado de verificación de documentos para el proceso de contratación</t>
  </si>
  <si>
    <t>Formato de verificación con código asignado por el área de mejoramiento continuo</t>
  </si>
  <si>
    <t>Implementar certificado de experiencia e idoneidad.</t>
  </si>
  <si>
    <t>Formato con código asignado por el área de mejoramiento continuo</t>
  </si>
  <si>
    <t>Ejecutar las actividades establecidas en el plan anual de adquisiciones y en el plan de acción</t>
  </si>
  <si>
    <t>Oficina asesora jurídica y de contratación
Subgerencia de desarrollo
Oficina asesora de planeación
Subgerencia administrativa y financiera
Gerencia</t>
  </si>
  <si>
    <t xml:space="preserve">Jefe oficina asesora jurídica y de contratación
Subgerente de desarrollo
Jefe oficina asesora de planeación
 Subgerente administrativa y financiera
Gerente General
</t>
  </si>
  <si>
    <t>Subgerencia administrativa y financiera
Subgerencia de desarrollo
Oficina asesora jurídica y de contratación</t>
  </si>
  <si>
    <t>Subgerente administrativa y financiera
Subgerente de desarrollo
Jefe oficina asesora jurídica y de contratación</t>
  </si>
  <si>
    <t xml:space="preserve"> </t>
  </si>
  <si>
    <t xml:space="preserve">Meta registrada en el sistema SITESIGO </t>
  </si>
  <si>
    <t xml:space="preserve">Oficina asesora de Planeación </t>
  </si>
  <si>
    <t>Hacer la modificación en SITESIGO y reportar el avance de la meta</t>
  </si>
  <si>
    <t>Adquirir los predios de suelo de importancia hídrica y ambiental viabilizados por la CAR.</t>
  </si>
  <si>
    <t>(Ha. Adquiridas/40 Ha.)*100</t>
  </si>
  <si>
    <t>Jefe oficina asesora juridica y de contratación
Jefe oficina de planeación
Gerente General</t>
  </si>
  <si>
    <t>Oficina asesora juridica y de Contratación
Oficina asesora de planeación
Gerencia</t>
  </si>
  <si>
    <t>Subgerencia de desarrollo
Oficina asesora de planeación
Gerencia</t>
  </si>
  <si>
    <t>Subgerente de desarrollo
Jefe oficina asesora de planeación
Gerente General</t>
  </si>
  <si>
    <t xml:space="preserve">Subgerente de desarrollo
Profesional universitario de habitabilidad
</t>
  </si>
  <si>
    <t xml:space="preserve">META CON BAJO AVANCE ACUMULADO FRENTE AL PDM DE CHÍA.
META 161: IMPLEMENTAR UNA POLÍTICA DE VIVIENDA DE INTERÉS SOCIAL (VIS), DURANTE EL PERÍODO DE GOBIERNO.
CONDICIÓN: Se evidencia que la meta presenta un avance acumulado de 33% en el PMD, lo cual no es coherente con el avance de la formulación de la misma, considerandose que continúa siendo relativamente bajo.
CRITERIO: Plan de Acción IDUVI 2022. Ejecución Plan de desarrollo municipio de Chía 2020-2023. Reportes Oficina de Planeación sobre Metas Producto Avance Físico, Informes de reporte de metas por ejecución presupuestal.
CAUSA: El tecnisismo con que se ha manejado la concepción de implementación de la politica pública de vivienda en Chia ha generado lentitud en el desarrollo y consolidación del documento definitivo sobre el asunto. 
EFECTO: Terminar el periodo de gobierno sin consolidar la implementación de una política pública de vivienda en el municipio de Chía, en el cual se invirtieron $91.150,540 en el Plan de acción 2022 en tres (3) contratos de prestación de servicios con dicho proposito.
</t>
  </si>
  <si>
    <t>Subgerencia de desarrollo
oficina asesora jurídica y de contratación
Oficina asesora de planeación
Gerencia</t>
  </si>
  <si>
    <t>Subgerente de desarrollo
Jefe oficina asesora jurídica y de contratación
Jefe oficina asesora de planeación
Gerente general</t>
  </si>
  <si>
    <t>(# de parques dotados/ 3 parques) + 100</t>
  </si>
  <si>
    <t>Ejecutar las actividades establecidas en el plan anual de adquisiciones como en el plan de acción con el fin de dar cumplimiento a las metas del PDM</t>
  </si>
  <si>
    <t xml:space="preserve"> Subgerente de desarrollo 
Jefe oficina asesora de planeación 
Jefe oficina asesora jurídica y de contratación 
Subgerente administrativa y financiera
Gerente</t>
  </si>
  <si>
    <t xml:space="preserve"> Subgerencia de desarrollo 
Oficina asesora de planeación 
Oficina asesora jurídica y de contratación 
Subgerencia administrativa y financiera
Gerencia</t>
  </si>
  <si>
    <t>Subgerencia de Desarrollo
Oficina asesora juriica y de Contratación 
Oficina asesora de planeacion
Gerencia</t>
  </si>
  <si>
    <t xml:space="preserve">Jefe oficina asesora  de planeación
Tecnico Operativo oficina asesora de planeación
Profesional universitario de mejoramiento continuo </t>
  </si>
  <si>
    <t>Iniciar proceso de cobro de la Resolución que hay pendiente de pago por aporte para VIS.</t>
  </si>
  <si>
    <t>Documentar los controles necesarios para el desarrollo del procedimiento de recaudo de ingresos, mediante la actualización del mapa de riesgos del proceso</t>
  </si>
  <si>
    <t>Mapa de riesgos actualizado con los controles</t>
  </si>
  <si>
    <t>Subgerencia administrativa y financiera
Oficina asesora de planeación</t>
  </si>
  <si>
    <t xml:space="preserve">Subgerente administrativa y financiera
Profesional universitario de contabilidad
Profesional universitario de presupuesto
Profesional universitario de mejoramiento continuo
</t>
  </si>
  <si>
    <t>Recursos recaudados por la Entidad</t>
  </si>
  <si>
    <t xml:space="preserve">DOCUMENTOS CARPETA CONTRACTUAL
Dentro del análisis de legalidad, verificación y validación de los documentos que reposan en las carpetas contractuales se identificaron las siguientes inconsistencias:
 Dentro de las carpetas contractuales no reposan los soportes del estudio realizado para el estimativo de las cantidades contratadas dentro de la carpeta contractual, de igual forma, no se evidencia en la documentación de los contratos los soportes de entrega a los usuarios finales, estos documentos reposan en diferentes carpetas del instituto.
 En los procesos contractuales que presentaron adición y/o prórroga, y que a su vez se les solicitó garantías (pólizas), en la carpeta no reposa las respectivas actas de aprobación de las mismas, esta reposa almacenadas en diferentes ubicaciones del instituto.
 En los contratos de prestación de servicios en la invitación a contratar enviada al futuro contratista, se solicita Oferta, documento que no reposa en la carpeta contractual.    
 Dadas las anteriores situaciones, se concluye que las carpetas contractuales no contienen todos los soportes generados por el desarrollo del ejercicio contractual. 
CRITERIO: Ley 594 de 2000. 
CAUSA: Debilidades en la consolidación de los soportes generados en el desarrollo pre-contractual, contractual y poscontractual de los contratos suscritos por la entidad. 
EFECTO: Dificultades para el ejercicio del seguimiento  de la gestión contractual  por parte de los entes de control y ciudadanía.
</t>
  </si>
  <si>
    <t xml:space="preserve">COMPORTAMIENTO DE LOS PROGRAMAS DE INVERSIÓN IDUVI 2022 FRENTE A LA ASIGNACIÓN PRESUPUESTAL DEFINITIVA VIGENCIA 2022.
BAJA EJECUCIÓN DE LOS PROGRAMAS DE INVERSIÓN
CONDICIÓN: Frente a la inversión por sectores y programas de inversión en los que participó el IDUVI se observa que se alcanza la cifra de $ 26’687.430.319.00 en apropiación definitiva, con compromisos adquiridos por valor de $7´506.750.021; así mismo, los compromisos adquiridos alcanzaron el 28,1% del presupuesto definitivo aprobado para el cumplimiento del Plan de Inversiones del IDUVI para la vigencia 2022, evidenciándose una baja eficiencia en la ejecución financiera en cada uno de los programas de inversión, donde se observa que el Programa “Por la Protección Hídrica y Ambiental de Predios de Importancia Estratégica” solo alcanzó el 8,10% de su ejecución financiera, el Programa “Vivienda Digna igual Calidad de Vida” con una ejecución del 14,69% y, finalmente para el Programa ”Espacio Público Efectivo para la Integración Ciudadana y Familiar” se alcanzó una ejecución del 45,84% de los recursos presupuestales comprometidos (RPCs) frente a los recursos definitivos apropiados para la vigencia 2022, y que de manera general sólo alcanzaron un 28,13% de ejecución financiera para los gastos de inversión del IDUVI durante la vigencia 2022, considerándose como una baja ejecución de los gastos de inversión vigencia 2022
CRITERIO: Plan de Desarrollo Municipal “CHÍA EDUCADA, CULTURA Y SEGURA 2020-2023”, Plan de Acción IDUVI 2022. Corte Constitucional Sentencia C-337 de 1993, MP: Vladimiro Naranjo. Artículo 346 CPC. Artículo 8 inciso 1 de la Ley 819 de 2003 Ley Orgánica de Presupuesto y Ley 111 de 1996 Estatuto Orgánico de Presupuesto. la Resolución Nro. 148 del 27 de diciembre de 2021 por la cual se liquida el presupuesto de rentas y gastos del IDUVI vigencia 2022 
CAUSA: Factores externos e internos donde se incluyen las recomendaciones y no conformidades evidenciadas en las Auditorías internas de Calidad realizadas por la Oficina de Control Interno al área Financiera y al área de Planeación, correspondiente al cumplimiento de los objetivos presupuestales del proceso de recaudo, así como de optimizar la gestión para el alcance de las metas de la vigencia y el alcance de las mismas dentro de la ejecución del PDM, en las que conciernen al IDUVI. 
EFECTO: Bajo cumplimiento de ejecución financiera en los programas de inversión lo que puede indicar un control inadecuado y una inadecuada planificación del gasto de inversión programado dentro del  Plan de Acción 2022. 
</t>
  </si>
  <si>
    <t xml:space="preserve">DEBILIDADES EN CUMPLIMIENTO DE METAS FINANCIERAS 2022 y DEL AVANCE DE METAS FÍSICAS DENTRO DEL PLAN DE DESARROLLO.
CONDICIÓN: Como conclusión general los resultados e indicadores de las Metas del Plan de Acción durante la vigencia 2022 y su impacto sobre el avance acumulado de las metas delegadas al IDUVI dentro del Plan de desarrollo Municipal de Chía 2020-2024 se puede evidenciar que la eficiencia financiera en la ejecución de recursos presupuestales de la vigencia auditada solo alcanzó el 28,1 % del presupuesto definitivo de inversión  del IDUVI, en tanto que las mismas metas al cierre de la vigencia de 2022 solo reportan un avance acumulado del 36,9% en relación con los objetivos del Plan de Desarrollo Municipal de Chía 2020-2024, como lo indica el siguiente cuadro resumen al cierre de la vigencia 2022:
AVANCE %  METAS FINANCIERA 2022  VS  AVANCE % METAS FÍSICAS DEL PLAN DE DESARROLLO
Fuente: Ejecución Plan de Acción 2022. Ejecución Gastos de Inversión  HASS 2022.
Así mismo, se evidencia que dentro del Plan anual de Auditorías Internas de Calidad 2022 realizada por la Oficina de control Interno de IDUVI al proceso de Planeación se detectó que algunas metas presentan baja ejecución, y donde se hicieron las recomendaciones con respecto de la necesidad de su priorización de cumplimiento en lo que resta de ejecución del PDM del municipio de Chía. 
CRITERIO: Plan de Acción IDUVI 2022. Ejecución Plan de desarrollo municipio de Chía 2020-2023. Reportes Oficina de Planeación sobre Metas Producto Avance Físico, Informes de reporte de metas por ejecución presupuestal.
CAUSA: Debilidades en el proceso de Planeación y ejecución de metas y, a Factores externos e internos donde se incluyen las recomendaciones y no conformidades evidenciadas en las Auditorías internas de Calidad realizadas por la Oficina de Control Interno al área Financiera y al área de Planeación, correspondiente al cumplimiento de los objetivos presupuestales y del proceso de recaudo, así como de optimizar la gestión para el alcance de las metas de la vigencia y el alcance de las mismas dentro de la ejecución del PDM, en las que conciernen al IDUVI. 
EFECTO: Posible Incumplimiento del principio de Anualidad Presupuestal y de las Metas propuestas en el Plan de Desarrollo Municipal que son delegadas al IDUVI en materia de ejecución a la inversión en el Sector Económico de Desarrollo Urbano y Vivienda dentro del PDM de Chía.
</t>
  </si>
  <si>
    <t xml:space="preserve">COMPORTAMIENTO DE LOS GASTOS TOTALES DEL IDUVI VIGENCIA 2022.
BAJA EJECUCIÓN DE GASTOS TOTALES IDUVI VIGENCIA 2022
CONDICIÓN: Como puede observarse los Gastos Totales apropiados definitivos alcanzaron $30.405.188.609 con compromisos por valor de $ 11.165.026.148 correspondiente al 36,72% de la apropiación definitiva de gastos, lo cual fue afectado por la baja ejecución financiera de gastos de inversión. 
En cuanto a los Gastos de Inversión estos alcanzaron una Apropiación Definitiva de $26.687.430.319 con Compromisos adquiridos por valor de $7.506.750.021 correspondientes únicamente al 28,1% de la Apropiación Definitiva Total de la vigencia. 
Se concluye la existencia de una baja eficiencia en la ejecución financiera de gastos de inversión pues solo se alcanzó que el 28,12% de los recursos definitivos apropiados para la anualidad que afectó el indicador de ejecución de los gastos totales en solo un 36,72%, y que aun cuando se evidencia que existen factores externos y exógenos como causantes del resultado, también es evidente una debilidad en la planeación  y coordinación  presupuestal en asignación y ejecución efectiva de recursos a las metas de inversión del IDUVI junto con  su cumplimiento dentro del Plan de Acción de la vigencia 2022, y su  avance frente al Plan de Desarrollo Municipal de Chía.
CRITERIO: Plan de Desarrollo Municipal “CHÍA EDUCADA, CULTURA Y SEGURA 2020-2023”, Plan de Acción IDUVI 2022. Corte Constitucional Sentencia C-337 de 1993, MP: Vladimiro Naranjo. Artículo 346 CPC. Artículo 8 inciso 1 de la Ley 819 de 2003 Ley Orgánica de Presupuesto y Ley 111 de 1996 Estatuto Orgánico de Presupuesto 
CAUSA: Debilidades en la Planeación y Coordinación entre dependencias para asegurar la asignación presupuestal en metas totalmente viables en su ejecución. Así mismo la existencia de factores externos y exógenos que afectan el cumplimiento de las metas según su programación y que  generen  demoras en el cumplimiento de estas.
EFECTO: No cumplimiento del total programado de recursos en programas de inversión dentro del Plan de Acción 2022 lo que puede indicar una inadecuada programación del gasto.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</si>
</sst>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0.0"/>
    <numFmt numFmtId="166" formatCode="dd/mm/yyyy"/>
    <numFmt numFmtId="167" formatCode="dd/mm/yy"/>
    <numFmt numFmtId="168" formatCode="d/m/yyyy"/>
    <numFmt numFmtId="169" formatCode="d/m/yy"/>
    <numFmt numFmtId="170" formatCode="dd/mmm/yyyy"/>
    <numFmt numFmtId="171" formatCode="0.0%"/>
  </numFmts>
  <fonts count="13" x14ac:knownFonts="1">
    <font>
      <sz val="11"/>
      <color theme="1"/>
      <name val="Calibri"/>
      <scheme val="minor"/>
    </font>
    <font>
      <sz val="11"/>
      <color theme="1"/>
      <name val="Calibri"/>
    </font>
    <font>
      <b/>
      <sz val="11"/>
      <color theme="1"/>
      <name val="Calibri"/>
    </font>
    <font>
      <sz val="11"/>
      <color theme="1"/>
      <name val="Calibri"/>
    </font>
    <font>
      <sz val="11"/>
      <color rgb="FFFF0000"/>
      <name val="Calibri"/>
    </font>
    <font>
      <b/>
      <sz val="10"/>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b/>
      <sz val="10"/>
      <color rgb="FF000000"/>
      <name val="Calibri"/>
      <family val="2"/>
      <scheme val="minor"/>
    </font>
    <font>
      <sz val="10"/>
      <color rgb="FF663300"/>
      <name val="Calibri"/>
      <family val="2"/>
      <scheme val="minor"/>
    </font>
    <font>
      <sz val="10"/>
      <name val="Calibri"/>
      <family val="2"/>
      <scheme val="minor"/>
    </font>
    <font>
      <sz val="10"/>
      <color rgb="FF1F1F1F"/>
      <name val="Calibri"/>
      <family val="2"/>
      <scheme val="minor"/>
    </font>
  </fonts>
  <fills count="16">
    <fill>
      <patternFill patternType="none"/>
    </fill>
    <fill>
      <patternFill patternType="gray125"/>
    </fill>
    <fill>
      <patternFill patternType="solid">
        <fgColor rgb="FFCCC0D9"/>
        <bgColor rgb="FFCCC0D9"/>
      </patternFill>
    </fill>
    <fill>
      <patternFill patternType="solid">
        <fgColor rgb="FFB8CCE4"/>
        <bgColor rgb="FFB8CCE4"/>
      </patternFill>
    </fill>
    <fill>
      <patternFill patternType="solid">
        <fgColor theme="0"/>
        <bgColor theme="0"/>
      </patternFill>
    </fill>
    <fill>
      <patternFill patternType="solid">
        <fgColor rgb="FFD6E3BC"/>
        <bgColor rgb="FFD6E3BC"/>
      </patternFill>
    </fill>
    <fill>
      <patternFill patternType="solid">
        <fgColor rgb="FFFFFF66"/>
        <bgColor rgb="FFFFFF66"/>
      </patternFill>
    </fill>
    <fill>
      <patternFill patternType="solid">
        <fgColor rgb="FFF99B99"/>
        <bgColor rgb="FFF99B99"/>
      </patternFill>
    </fill>
    <fill>
      <patternFill patternType="solid">
        <fgColor rgb="FFBFBFBF"/>
        <bgColor rgb="FFBFBFBF"/>
      </patternFill>
    </fill>
    <fill>
      <patternFill patternType="solid">
        <fgColor rgb="FFFFFFFF"/>
        <bgColor rgb="FFFFFFFF"/>
      </patternFill>
    </fill>
    <fill>
      <patternFill patternType="solid">
        <fgColor rgb="FFF66D6A"/>
        <bgColor rgb="FFF66D6A"/>
      </patternFill>
    </fill>
    <fill>
      <patternFill patternType="solid">
        <fgColor theme="0"/>
        <bgColor rgb="FF93C47D"/>
      </patternFill>
    </fill>
    <fill>
      <patternFill patternType="solid">
        <fgColor theme="0"/>
        <bgColor indexed="64"/>
      </patternFill>
    </fill>
    <fill>
      <patternFill patternType="solid">
        <fgColor theme="0"/>
        <bgColor rgb="FFA5A5A5"/>
      </patternFill>
    </fill>
    <fill>
      <patternFill patternType="solid">
        <fgColor theme="0"/>
        <bgColor rgb="FFCFE2F3"/>
      </patternFill>
    </fill>
    <fill>
      <patternFill patternType="solid">
        <fgColor theme="6" tint="0.59999389629810485"/>
        <bgColor indexed="64"/>
      </patternFill>
    </fill>
  </fills>
  <borders count="34">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medium">
        <color rgb="FF000000"/>
      </bottom>
      <diagonal/>
    </border>
    <border>
      <left/>
      <right/>
      <top/>
      <bottom style="medium">
        <color rgb="FF000000"/>
      </bottom>
      <diagonal/>
    </border>
    <border>
      <left/>
      <right/>
      <top/>
      <bottom/>
      <diagonal/>
    </border>
    <border>
      <left/>
      <right/>
      <top/>
      <bottom/>
      <diagonal/>
    </border>
    <border>
      <left/>
      <right/>
      <top style="medium">
        <color rgb="FF000000"/>
      </top>
      <bottom/>
      <diagonal/>
    </border>
    <border>
      <left/>
      <right/>
      <top style="medium">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style="thin">
        <color rgb="FF000000"/>
      </bottom>
      <diagonal/>
    </border>
  </borders>
  <cellStyleXfs count="1">
    <xf numFmtId="0" fontId="0" fillId="0" borderId="0"/>
  </cellStyleXfs>
  <cellXfs count="193">
    <xf numFmtId="0" fontId="0" fillId="0" borderId="0" xfId="0"/>
    <xf numFmtId="164" fontId="1" fillId="0" borderId="0" xfId="0" applyNumberFormat="1" applyFont="1"/>
    <xf numFmtId="171" fontId="1" fillId="0" borderId="0" xfId="0" applyNumberFormat="1" applyFont="1"/>
    <xf numFmtId="9" fontId="1" fillId="0" borderId="0" xfId="0" applyNumberFormat="1" applyFont="1"/>
    <xf numFmtId="164" fontId="2" fillId="0" borderId="0" xfId="0" applyNumberFormat="1" applyFont="1" applyAlignment="1">
      <alignment horizontal="center"/>
    </xf>
    <xf numFmtId="171" fontId="2" fillId="0" borderId="0" xfId="0" applyNumberFormat="1" applyFont="1" applyAlignment="1">
      <alignment horizontal="center"/>
    </xf>
    <xf numFmtId="0" fontId="3" fillId="0" borderId="0" xfId="0" applyFont="1"/>
    <xf numFmtId="164" fontId="4" fillId="0" borderId="0" xfId="0" applyNumberFormat="1" applyFont="1"/>
    <xf numFmtId="0" fontId="4" fillId="0" borderId="0" xfId="0" applyFont="1"/>
    <xf numFmtId="171" fontId="4" fillId="0" borderId="0" xfId="0" applyNumberFormat="1" applyFont="1"/>
    <xf numFmtId="9" fontId="4" fillId="0" borderId="0" xfId="0" applyNumberFormat="1" applyFont="1"/>
    <xf numFmtId="0" fontId="2" fillId="0" borderId="0" xfId="0" applyFont="1"/>
    <xf numFmtId="9" fontId="2" fillId="0" borderId="0" xfId="0" applyNumberFormat="1" applyFont="1"/>
    <xf numFmtId="165" fontId="6" fillId="0" borderId="15" xfId="0" applyNumberFormat="1" applyFont="1" applyBorder="1"/>
    <xf numFmtId="39" fontId="6" fillId="0" borderId="15" xfId="0" applyNumberFormat="1" applyFont="1" applyBorder="1" applyAlignment="1">
      <alignment horizontal="right" vertical="center" wrapText="1"/>
    </xf>
    <xf numFmtId="165" fontId="7" fillId="0" borderId="15" xfId="0" applyNumberFormat="1" applyFont="1" applyBorder="1" applyAlignment="1">
      <alignment horizontal="right" vertical="center" wrapText="1"/>
    </xf>
    <xf numFmtId="0" fontId="5"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6" fillId="5" borderId="15" xfId="0" applyFont="1" applyFill="1" applyBorder="1" applyAlignment="1">
      <alignment vertical="center"/>
    </xf>
    <xf numFmtId="0" fontId="6" fillId="0" borderId="15" xfId="0" applyFont="1" applyBorder="1" applyAlignment="1">
      <alignment horizontal="center" vertical="center"/>
    </xf>
    <xf numFmtId="39" fontId="9" fillId="0" borderId="15" xfId="0" applyNumberFormat="1" applyFont="1" applyBorder="1" applyAlignment="1">
      <alignment horizontal="right" vertical="center" wrapText="1"/>
    </xf>
    <xf numFmtId="0" fontId="10" fillId="6" borderId="15" xfId="0" applyFont="1" applyFill="1" applyBorder="1" applyAlignment="1">
      <alignment vertical="center"/>
    </xf>
    <xf numFmtId="0" fontId="10" fillId="0" borderId="15" xfId="0" applyFont="1" applyBorder="1" applyAlignment="1">
      <alignment horizontal="center" vertical="center"/>
    </xf>
    <xf numFmtId="0" fontId="8" fillId="7" borderId="15" xfId="0" applyFont="1" applyFill="1" applyBorder="1" applyAlignment="1">
      <alignment vertical="center"/>
    </xf>
    <xf numFmtId="0" fontId="8" fillId="0" borderId="15" xfId="0" applyFont="1" applyBorder="1" applyAlignment="1">
      <alignment horizontal="center"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5" fillId="0" borderId="0" xfId="0" applyFont="1" applyAlignment="1">
      <alignment horizontal="center" vertical="center" wrapText="1"/>
    </xf>
    <xf numFmtId="0" fontId="5" fillId="0" borderId="15" xfId="0" applyFont="1" applyBorder="1" applyAlignment="1">
      <alignment horizontal="center" vertical="center" wrapText="1"/>
    </xf>
    <xf numFmtId="165" fontId="6" fillId="0" borderId="14" xfId="0" applyNumberFormat="1" applyFont="1" applyBorder="1"/>
    <xf numFmtId="0" fontId="5" fillId="8" borderId="15" xfId="0" applyFont="1" applyFill="1" applyBorder="1" applyAlignment="1">
      <alignment horizontal="center" vertical="center" wrapText="1"/>
    </xf>
    <xf numFmtId="0" fontId="6" fillId="0" borderId="0" xfId="0" applyFont="1"/>
    <xf numFmtId="0" fontId="9" fillId="0" borderId="0" xfId="0" applyFont="1" applyAlignment="1">
      <alignment horizontal="center" vertical="center" wrapText="1"/>
    </xf>
    <xf numFmtId="0" fontId="7" fillId="14" borderId="4" xfId="0" applyFont="1" applyFill="1" applyBorder="1" applyAlignment="1">
      <alignment horizontal="center" vertical="top" wrapText="1"/>
    </xf>
    <xf numFmtId="166" fontId="7" fillId="12" borderId="4" xfId="0" applyNumberFormat="1" applyFont="1" applyFill="1" applyBorder="1" applyAlignment="1">
      <alignment horizontal="center" vertical="top" wrapText="1"/>
    </xf>
    <xf numFmtId="0" fontId="6" fillId="0" borderId="0" xfId="0" applyFont="1" applyAlignment="1">
      <alignment vertical="center"/>
    </xf>
    <xf numFmtId="0" fontId="6" fillId="12" borderId="26" xfId="0" applyFont="1" applyFill="1" applyBorder="1" applyAlignment="1">
      <alignment horizontal="center" vertical="top" wrapText="1"/>
    </xf>
    <xf numFmtId="167" fontId="6" fillId="12" borderId="26" xfId="0" applyNumberFormat="1" applyFont="1" applyFill="1" applyBorder="1" applyAlignment="1">
      <alignment horizontal="center" vertical="top" wrapText="1"/>
    </xf>
    <xf numFmtId="0" fontId="6" fillId="12" borderId="7" xfId="0" applyFont="1" applyFill="1" applyBorder="1" applyAlignment="1">
      <alignment horizontal="center" vertical="top" wrapText="1"/>
    </xf>
    <xf numFmtId="167" fontId="6" fillId="12" borderId="7" xfId="0" applyNumberFormat="1" applyFont="1" applyFill="1" applyBorder="1" applyAlignment="1">
      <alignment horizontal="center" vertical="top" wrapText="1"/>
    </xf>
    <xf numFmtId="0" fontId="6" fillId="0" borderId="0" xfId="0" applyFont="1" applyAlignment="1">
      <alignment horizontal="left" vertical="top"/>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14" xfId="0" applyFont="1" applyBorder="1" applyAlignment="1">
      <alignment horizontal="center" vertical="center"/>
    </xf>
    <xf numFmtId="0" fontId="6" fillId="0" borderId="0" xfId="0" applyFont="1" applyAlignment="1">
      <alignment horizontal="left" vertical="top" wrapText="1"/>
    </xf>
    <xf numFmtId="9" fontId="6" fillId="0" borderId="0" xfId="0" applyNumberFormat="1" applyFont="1" applyAlignment="1">
      <alignment horizontal="left" vertical="top" wrapText="1"/>
    </xf>
    <xf numFmtId="15" fontId="6" fillId="0" borderId="0" xfId="0" applyNumberFormat="1" applyFont="1" applyAlignment="1">
      <alignment horizontal="center" vertical="center" wrapText="1"/>
    </xf>
    <xf numFmtId="1" fontId="6" fillId="0" borderId="0" xfId="0" applyNumberFormat="1" applyFont="1" applyAlignment="1">
      <alignment horizontal="center" vertical="center" wrapText="1"/>
    </xf>
    <xf numFmtId="1" fontId="6" fillId="0" borderId="0" xfId="0" applyNumberFormat="1" applyFont="1" applyAlignment="1">
      <alignment horizontal="center" vertical="center"/>
    </xf>
    <xf numFmtId="170" fontId="6" fillId="0" borderId="0" xfId="0" applyNumberFormat="1" applyFont="1" applyAlignment="1">
      <alignment horizontal="center" vertical="center" wrapText="1"/>
    </xf>
    <xf numFmtId="0" fontId="6" fillId="0" borderId="0" xfId="0" applyFont="1" applyAlignment="1">
      <alignment vertical="top" wrapText="1"/>
    </xf>
    <xf numFmtId="0" fontId="7"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9" fontId="6" fillId="0" borderId="0" xfId="0" applyNumberFormat="1" applyFont="1" applyAlignment="1">
      <alignment horizontal="left" vertical="center" wrapText="1"/>
    </xf>
    <xf numFmtId="0" fontId="6" fillId="0" borderId="0" xfId="0" applyFont="1" applyAlignment="1">
      <alignment horizontal="left" vertical="center"/>
    </xf>
    <xf numFmtId="0" fontId="6" fillId="0" borderId="0" xfId="0" applyFont="1" applyAlignment="1">
      <alignment horizontal="center"/>
    </xf>
    <xf numFmtId="0" fontId="6" fillId="4" borderId="14" xfId="0" applyFont="1" applyFill="1" applyBorder="1"/>
    <xf numFmtId="0" fontId="5" fillId="0" borderId="0" xfId="0" applyFont="1" applyAlignment="1">
      <alignment vertical="center"/>
    </xf>
    <xf numFmtId="2" fontId="9" fillId="0" borderId="15" xfId="0" applyNumberFormat="1" applyFont="1" applyBorder="1" applyAlignment="1">
      <alignment horizontal="right" vertical="center" wrapText="1"/>
    </xf>
    <xf numFmtId="4" fontId="5" fillId="0" borderId="4" xfId="0" applyNumberFormat="1" applyFont="1" applyBorder="1" applyAlignment="1">
      <alignment horizontal="center" vertical="center"/>
    </xf>
    <xf numFmtId="4" fontId="5" fillId="0" borderId="0" xfId="0" applyNumberFormat="1" applyFont="1" applyAlignment="1">
      <alignment horizontal="center" vertical="center"/>
    </xf>
    <xf numFmtId="0" fontId="5" fillId="12" borderId="0" xfId="0" applyFont="1" applyFill="1" applyAlignment="1">
      <alignment horizontal="center" vertical="center" wrapText="1"/>
    </xf>
    <xf numFmtId="0" fontId="5" fillId="13" borderId="14" xfId="0" applyFont="1" applyFill="1" applyBorder="1" applyAlignment="1">
      <alignment vertical="center"/>
    </xf>
    <xf numFmtId="0" fontId="6"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Alignment="1">
      <alignment vertical="center" wrapText="1"/>
    </xf>
    <xf numFmtId="0" fontId="7" fillId="0" borderId="0" xfId="0" applyFont="1" applyAlignment="1">
      <alignment vertical="center" wrapText="1"/>
    </xf>
    <xf numFmtId="9" fontId="6" fillId="0" borderId="0" xfId="0" applyNumberFormat="1" applyFont="1" applyAlignment="1">
      <alignment vertical="center" wrapText="1"/>
    </xf>
    <xf numFmtId="0" fontId="6" fillId="0" borderId="0" xfId="0" applyFont="1" applyAlignment="1">
      <alignment wrapText="1"/>
    </xf>
    <xf numFmtId="0" fontId="6" fillId="0" borderId="0" xfId="0" applyFont="1" applyAlignment="1">
      <alignment horizontal="left"/>
    </xf>
    <xf numFmtId="0" fontId="5" fillId="0" borderId="0" xfId="0" applyFont="1" applyAlignment="1">
      <alignment vertical="top" wrapText="1"/>
    </xf>
    <xf numFmtId="0" fontId="6" fillId="0" borderId="0" xfId="0" applyFont="1" applyAlignment="1">
      <alignment horizontal="center" vertical="top" wrapText="1"/>
    </xf>
    <xf numFmtId="170" fontId="6" fillId="0" borderId="0" xfId="0" applyNumberFormat="1" applyFont="1" applyAlignment="1">
      <alignment horizontal="left" vertical="top" wrapText="1"/>
    </xf>
    <xf numFmtId="0" fontId="6" fillId="12" borderId="19" xfId="0" applyFont="1" applyFill="1" applyBorder="1" applyAlignment="1">
      <alignment horizontal="center" vertical="top" wrapText="1"/>
    </xf>
    <xf numFmtId="0" fontId="7" fillId="14" borderId="2" xfId="0" applyFont="1" applyFill="1" applyBorder="1" applyAlignment="1">
      <alignment horizontal="center" vertical="top" wrapText="1"/>
    </xf>
    <xf numFmtId="167" fontId="6" fillId="12" borderId="19" xfId="0" applyNumberFormat="1" applyFont="1" applyFill="1" applyBorder="1" applyAlignment="1">
      <alignment horizontal="center" vertical="top" wrapText="1"/>
    </xf>
    <xf numFmtId="0" fontId="7" fillId="12" borderId="26" xfId="0" applyFont="1" applyFill="1" applyBorder="1" applyAlignment="1">
      <alignment horizontal="center" vertical="top" wrapText="1"/>
    </xf>
    <xf numFmtId="166" fontId="7" fillId="12" borderId="26" xfId="0" applyNumberFormat="1" applyFont="1" applyFill="1" applyBorder="1" applyAlignment="1">
      <alignment horizontal="center" vertical="top" wrapText="1"/>
    </xf>
    <xf numFmtId="0" fontId="11" fillId="0" borderId="19" xfId="0" applyFont="1" applyBorder="1" applyAlignment="1">
      <alignment vertical="top"/>
    </xf>
    <xf numFmtId="0" fontId="11" fillId="0" borderId="7" xfId="0" applyFont="1" applyBorder="1" applyAlignment="1">
      <alignment vertical="top"/>
    </xf>
    <xf numFmtId="167" fontId="6" fillId="12" borderId="5" xfId="0" applyNumberFormat="1" applyFont="1" applyFill="1" applyBorder="1" applyAlignment="1">
      <alignment horizontal="center" vertical="top" wrapText="1"/>
    </xf>
    <xf numFmtId="0" fontId="6" fillId="12" borderId="26" xfId="0" applyFont="1" applyFill="1" applyBorder="1" applyAlignment="1">
      <alignment vertical="top" wrapText="1"/>
    </xf>
    <xf numFmtId="0" fontId="7" fillId="14" borderId="26" xfId="0" applyFont="1" applyFill="1" applyBorder="1" applyAlignment="1">
      <alignment vertical="top" wrapText="1"/>
    </xf>
    <xf numFmtId="0" fontId="6" fillId="0" borderId="26" xfId="0" applyFont="1" applyBorder="1" applyAlignment="1">
      <alignment vertical="top"/>
    </xf>
    <xf numFmtId="0" fontId="6" fillId="15" borderId="0" xfId="0" applyFont="1" applyFill="1"/>
    <xf numFmtId="0" fontId="11" fillId="12" borderId="4" xfId="0" applyFont="1" applyFill="1" applyBorder="1" applyAlignment="1">
      <alignment vertical="top" wrapText="1"/>
    </xf>
    <xf numFmtId="0" fontId="6" fillId="12" borderId="4" xfId="0" applyFont="1" applyFill="1" applyBorder="1" applyAlignment="1">
      <alignment vertical="top" wrapText="1"/>
    </xf>
    <xf numFmtId="166" fontId="6" fillId="12" borderId="4" xfId="0" applyNumberFormat="1" applyFont="1" applyFill="1" applyBorder="1" applyAlignment="1">
      <alignment vertical="top" wrapText="1"/>
    </xf>
    <xf numFmtId="0" fontId="6" fillId="0" borderId="0" xfId="0" applyFont="1" applyAlignment="1">
      <alignment horizontal="center" vertical="top"/>
    </xf>
    <xf numFmtId="0" fontId="6" fillId="4" borderId="14" xfId="0" applyFont="1" applyFill="1" applyBorder="1" applyAlignment="1">
      <alignment horizontal="center" vertical="top"/>
    </xf>
    <xf numFmtId="0" fontId="9" fillId="0" borderId="15" xfId="0" applyFont="1" applyBorder="1" applyAlignment="1">
      <alignment horizontal="center" vertical="top" wrapText="1"/>
    </xf>
    <xf numFmtId="165" fontId="6" fillId="0" borderId="15" xfId="0" applyNumberFormat="1" applyFont="1" applyBorder="1" applyAlignment="1">
      <alignment horizontal="center" vertical="top"/>
    </xf>
    <xf numFmtId="39" fontId="6" fillId="0" borderId="15" xfId="0" applyNumberFormat="1" applyFont="1" applyBorder="1" applyAlignment="1">
      <alignment horizontal="center" vertical="top" wrapText="1"/>
    </xf>
    <xf numFmtId="165" fontId="7" fillId="0" borderId="15" xfId="0" applyNumberFormat="1" applyFont="1" applyBorder="1" applyAlignment="1">
      <alignment horizontal="center" vertical="top" wrapText="1"/>
    </xf>
    <xf numFmtId="0" fontId="6" fillId="12" borderId="26" xfId="0" applyFont="1" applyFill="1" applyBorder="1" applyAlignment="1">
      <alignment horizontal="center" vertical="top" wrapText="1"/>
    </xf>
    <xf numFmtId="0" fontId="11" fillId="12" borderId="26" xfId="0" applyFont="1" applyFill="1" applyBorder="1" applyAlignment="1">
      <alignment horizontal="center" vertical="top"/>
    </xf>
    <xf numFmtId="166" fontId="6" fillId="12" borderId="26" xfId="0" applyNumberFormat="1" applyFont="1" applyFill="1" applyBorder="1" applyAlignment="1">
      <alignment horizontal="center" vertical="top" wrapText="1"/>
    </xf>
    <xf numFmtId="14" fontId="11" fillId="12" borderId="26" xfId="0" applyNumberFormat="1" applyFont="1" applyFill="1" applyBorder="1" applyAlignment="1">
      <alignment horizontal="center" vertical="top"/>
    </xf>
    <xf numFmtId="0" fontId="6" fillId="0" borderId="4" xfId="0" applyFont="1" applyBorder="1" applyAlignment="1">
      <alignment horizontal="center" vertical="top" wrapText="1"/>
    </xf>
    <xf numFmtId="0" fontId="11" fillId="0" borderId="7" xfId="0" applyFont="1" applyBorder="1" applyAlignment="1">
      <alignment horizontal="center" vertical="top"/>
    </xf>
    <xf numFmtId="0" fontId="6" fillId="0" borderId="4" xfId="0" applyFont="1" applyBorder="1" applyAlignment="1">
      <alignment horizontal="center" vertical="top"/>
    </xf>
    <xf numFmtId="0" fontId="6" fillId="12" borderId="4" xfId="0" applyFont="1" applyFill="1" applyBorder="1" applyAlignment="1">
      <alignment horizontal="center" vertical="top" wrapText="1"/>
    </xf>
    <xf numFmtId="0" fontId="11" fillId="12" borderId="7" xfId="0" applyFont="1" applyFill="1" applyBorder="1" applyAlignment="1">
      <alignment vertical="top"/>
    </xf>
    <xf numFmtId="0" fontId="6" fillId="0" borderId="4" xfId="0" applyFont="1" applyBorder="1" applyAlignment="1">
      <alignment horizontal="left" vertical="top" wrapText="1"/>
    </xf>
    <xf numFmtId="0" fontId="11" fillId="0" borderId="7" xfId="0" applyFont="1" applyBorder="1"/>
    <xf numFmtId="0" fontId="7" fillId="14" borderId="4" xfId="0" applyFont="1" applyFill="1" applyBorder="1" applyAlignment="1">
      <alignment horizontal="center" vertical="top" wrapText="1"/>
    </xf>
    <xf numFmtId="0" fontId="11" fillId="12" borderId="7" xfId="0" applyFont="1" applyFill="1" applyBorder="1" applyAlignment="1">
      <alignment horizontal="center" vertical="top"/>
    </xf>
    <xf numFmtId="167" fontId="7" fillId="12" borderId="4" xfId="0" applyNumberFormat="1" applyFont="1" applyFill="1" applyBorder="1" applyAlignment="1">
      <alignment horizontal="center" vertical="top" wrapText="1"/>
    </xf>
    <xf numFmtId="0" fontId="6" fillId="11" borderId="4" xfId="0" applyFont="1" applyFill="1" applyBorder="1" applyAlignment="1">
      <alignment horizontal="center" vertical="top" wrapText="1"/>
    </xf>
    <xf numFmtId="0" fontId="11" fillId="0" borderId="19" xfId="0" applyFont="1" applyBorder="1" applyAlignment="1">
      <alignment horizontal="center" vertical="top"/>
    </xf>
    <xf numFmtId="0" fontId="11" fillId="12" borderId="19" xfId="0" applyFont="1" applyFill="1" applyBorder="1" applyAlignment="1">
      <alignment vertical="top"/>
    </xf>
    <xf numFmtId="0" fontId="11" fillId="0" borderId="19" xfId="0" applyFont="1" applyBorder="1"/>
    <xf numFmtId="0" fontId="11" fillId="12" borderId="19" xfId="0" applyFont="1" applyFill="1" applyBorder="1" applyAlignment="1">
      <alignment horizontal="center" vertical="top"/>
    </xf>
    <xf numFmtId="166" fontId="6" fillId="12" borderId="4" xfId="0" applyNumberFormat="1" applyFont="1" applyFill="1" applyBorder="1" applyAlignment="1">
      <alignment horizontal="center" vertical="top" wrapText="1"/>
    </xf>
    <xf numFmtId="0" fontId="6" fillId="0" borderId="20" xfId="0" applyFont="1" applyBorder="1" applyAlignment="1">
      <alignment horizontal="center" vertical="center" wrapText="1"/>
    </xf>
    <xf numFmtId="0" fontId="11" fillId="0" borderId="21" xfId="0" applyFont="1" applyBorder="1"/>
    <xf numFmtId="169" fontId="7" fillId="12" borderId="4" xfId="0" applyNumberFormat="1" applyFont="1" applyFill="1" applyBorder="1" applyAlignment="1">
      <alignment horizontal="center" vertical="top" wrapText="1"/>
    </xf>
    <xf numFmtId="166" fontId="7" fillId="12" borderId="4" xfId="0" applyNumberFormat="1" applyFont="1" applyFill="1" applyBorder="1" applyAlignment="1">
      <alignment horizontal="center" vertical="top" wrapText="1"/>
    </xf>
    <xf numFmtId="168" fontId="7" fillId="12" borderId="4" xfId="0" applyNumberFormat="1" applyFont="1" applyFill="1" applyBorder="1" applyAlignment="1">
      <alignment horizontal="center" vertical="top" wrapText="1"/>
    </xf>
    <xf numFmtId="0" fontId="5" fillId="0" borderId="22" xfId="0" applyFont="1" applyBorder="1" applyAlignment="1">
      <alignment horizontal="center" vertical="center" wrapText="1"/>
    </xf>
    <xf numFmtId="0" fontId="11" fillId="0" borderId="23" xfId="0" applyFont="1" applyBorder="1"/>
    <xf numFmtId="0" fontId="6"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11" fillId="0" borderId="25" xfId="0" applyFont="1" applyBorder="1"/>
    <xf numFmtId="0" fontId="6" fillId="0" borderId="19" xfId="0" applyFont="1" applyBorder="1" applyAlignment="1">
      <alignment horizontal="center" vertical="top"/>
    </xf>
    <xf numFmtId="0" fontId="6" fillId="12" borderId="4" xfId="0" applyFont="1" applyFill="1" applyBorder="1" applyAlignment="1">
      <alignment horizontal="left" vertical="top" wrapText="1"/>
    </xf>
    <xf numFmtId="0" fontId="6" fillId="12" borderId="19" xfId="0" applyFont="1" applyFill="1" applyBorder="1" applyAlignment="1">
      <alignment horizontal="left" vertical="top" wrapText="1"/>
    </xf>
    <xf numFmtId="0" fontId="6" fillId="0" borderId="19" xfId="0" applyFont="1" applyBorder="1" applyAlignment="1">
      <alignment horizontal="left" vertical="top" wrapText="1"/>
    </xf>
    <xf numFmtId="0" fontId="6" fillId="0" borderId="11" xfId="0" applyFont="1" applyBorder="1" applyAlignment="1">
      <alignment horizontal="center" vertical="top" wrapText="1"/>
    </xf>
    <xf numFmtId="0" fontId="11" fillId="0" borderId="13" xfId="0" applyFont="1" applyBorder="1" applyAlignment="1">
      <alignment horizontal="center" vertical="top"/>
    </xf>
    <xf numFmtId="0" fontId="6" fillId="0" borderId="11" xfId="0" applyFont="1" applyBorder="1" applyAlignment="1">
      <alignment horizontal="left" vertical="center" wrapText="1"/>
    </xf>
    <xf numFmtId="0" fontId="11" fillId="0" borderId="13" xfId="0" applyFont="1" applyBorder="1"/>
    <xf numFmtId="0" fontId="9" fillId="0" borderId="11" xfId="0" applyFont="1" applyBorder="1" applyAlignment="1">
      <alignment horizontal="center" vertical="center" wrapText="1"/>
    </xf>
    <xf numFmtId="0" fontId="11" fillId="0" borderId="12" xfId="0" applyFont="1" applyBorder="1"/>
    <xf numFmtId="0" fontId="7" fillId="0" borderId="11" xfId="0" applyFont="1" applyBorder="1" applyAlignment="1">
      <alignment horizontal="center" vertical="center" wrapText="1"/>
    </xf>
    <xf numFmtId="0" fontId="5" fillId="0" borderId="11" xfId="0" applyFont="1" applyBorder="1" applyAlignment="1">
      <alignment horizontal="left" vertical="center"/>
    </xf>
    <xf numFmtId="0" fontId="6" fillId="0" borderId="1" xfId="0" applyFont="1" applyBorder="1" applyAlignment="1">
      <alignment horizontal="center"/>
    </xf>
    <xf numFmtId="0" fontId="11" fillId="0" borderId="2" xfId="0" applyFont="1" applyBorder="1"/>
    <xf numFmtId="0" fontId="11" fillId="0" borderId="5" xfId="0" applyFont="1" applyBorder="1"/>
    <xf numFmtId="0" fontId="11" fillId="0" borderId="6" xfId="0" applyFont="1" applyBorder="1"/>
    <xf numFmtId="0" fontId="11" fillId="0" borderId="8" xfId="0" applyFont="1" applyBorder="1"/>
    <xf numFmtId="0" fontId="11" fillId="0" borderId="9" xfId="0" applyFont="1" applyBorder="1"/>
    <xf numFmtId="0" fontId="5" fillId="0" borderId="1" xfId="0" applyFont="1" applyBorder="1" applyAlignment="1">
      <alignment horizontal="center" vertical="center"/>
    </xf>
    <xf numFmtId="0" fontId="11" fillId="0" borderId="3" xfId="0" applyFont="1" applyBorder="1"/>
    <xf numFmtId="0" fontId="6" fillId="0" borderId="0" xfId="0" applyFont="1"/>
    <xf numFmtId="0" fontId="11" fillId="0" borderId="10" xfId="0" applyFont="1" applyBorder="1"/>
    <xf numFmtId="0" fontId="6" fillId="0" borderId="4" xfId="0" applyFont="1" applyBorder="1" applyAlignment="1">
      <alignment horizontal="left" vertical="center"/>
    </xf>
    <xf numFmtId="0" fontId="5" fillId="2" borderId="1" xfId="0" applyFont="1" applyFill="1" applyBorder="1" applyAlignment="1">
      <alignment horizontal="center" vertical="top" wrapText="1"/>
    </xf>
    <xf numFmtId="0" fontId="11" fillId="0" borderId="3" xfId="0" applyFont="1" applyBorder="1" applyAlignment="1">
      <alignment horizontal="center" vertical="top"/>
    </xf>
    <xf numFmtId="0" fontId="11" fillId="0" borderId="2" xfId="0" applyFont="1" applyBorder="1" applyAlignment="1">
      <alignment horizontal="center" vertical="top"/>
    </xf>
    <xf numFmtId="0" fontId="11" fillId="0" borderId="5" xfId="0" applyFont="1" applyBorder="1" applyAlignment="1">
      <alignment horizontal="center" vertical="top"/>
    </xf>
    <xf numFmtId="0" fontId="6" fillId="0" borderId="0" xfId="0" applyFont="1" applyAlignment="1">
      <alignment horizontal="center" vertical="top"/>
    </xf>
    <xf numFmtId="0" fontId="11" fillId="0" borderId="6" xfId="0" applyFont="1" applyBorder="1" applyAlignment="1">
      <alignment horizontal="center" vertical="top"/>
    </xf>
    <xf numFmtId="0" fontId="11" fillId="0" borderId="8" xfId="0" applyFont="1" applyBorder="1" applyAlignment="1">
      <alignment horizontal="center" vertical="top"/>
    </xf>
    <xf numFmtId="0" fontId="11" fillId="0" borderId="10" xfId="0" applyFont="1" applyBorder="1" applyAlignment="1">
      <alignment horizontal="center" vertical="top"/>
    </xf>
    <xf numFmtId="0" fontId="11" fillId="0" borderId="9" xfId="0" applyFont="1" applyBorder="1" applyAlignment="1">
      <alignment horizontal="center" vertical="top"/>
    </xf>
    <xf numFmtId="0" fontId="5" fillId="3" borderId="11" xfId="0" applyFont="1" applyFill="1" applyBorder="1" applyAlignment="1">
      <alignment horizontal="center" vertical="top"/>
    </xf>
    <xf numFmtId="0" fontId="11" fillId="0" borderId="12" xfId="0" applyFont="1" applyBorder="1" applyAlignment="1">
      <alignment horizontal="center" vertical="top"/>
    </xf>
    <xf numFmtId="0" fontId="9" fillId="0" borderId="11" xfId="0" applyFont="1" applyBorder="1" applyAlignment="1">
      <alignment horizontal="center" vertical="top"/>
    </xf>
    <xf numFmtId="165"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0" fontId="7" fillId="0" borderId="11" xfId="0" applyFont="1" applyBorder="1" applyAlignment="1">
      <alignment horizontal="center" vertical="center"/>
    </xf>
    <xf numFmtId="0" fontId="6" fillId="9" borderId="4" xfId="0" applyFont="1" applyFill="1" applyBorder="1" applyAlignment="1">
      <alignment horizontal="left" vertical="top" wrapText="1"/>
    </xf>
    <xf numFmtId="0" fontId="6" fillId="12" borderId="7" xfId="0" applyFont="1" applyFill="1" applyBorder="1" applyAlignment="1">
      <alignment horizontal="center" vertical="top" wrapText="1"/>
    </xf>
    <xf numFmtId="167" fontId="6" fillId="12" borderId="4" xfId="0" applyNumberFormat="1" applyFont="1" applyFill="1" applyBorder="1" applyAlignment="1">
      <alignment horizontal="center" vertical="top" wrapText="1"/>
    </xf>
    <xf numFmtId="167" fontId="6" fillId="12" borderId="7" xfId="0" applyNumberFormat="1" applyFont="1" applyFill="1" applyBorder="1" applyAlignment="1">
      <alignment horizontal="center" vertical="top" wrapText="1"/>
    </xf>
    <xf numFmtId="167" fontId="6" fillId="12" borderId="28" xfId="0" applyNumberFormat="1" applyFont="1" applyFill="1" applyBorder="1" applyAlignment="1">
      <alignment horizontal="center" vertical="top" wrapText="1"/>
    </xf>
    <xf numFmtId="167" fontId="6" fillId="12" borderId="29" xfId="0" applyNumberFormat="1" applyFont="1" applyFill="1" applyBorder="1" applyAlignment="1">
      <alignment horizontal="center" vertical="top" wrapText="1"/>
    </xf>
    <xf numFmtId="0" fontId="6" fillId="12" borderId="30" xfId="0" applyFont="1" applyFill="1" applyBorder="1" applyAlignment="1">
      <alignment horizontal="center" vertical="top" wrapText="1"/>
    </xf>
    <xf numFmtId="0" fontId="6" fillId="12" borderId="31" xfId="0" applyFont="1" applyFill="1" applyBorder="1" applyAlignment="1">
      <alignment horizontal="center" vertical="top" wrapText="1"/>
    </xf>
    <xf numFmtId="0" fontId="7" fillId="14" borderId="32" xfId="0" applyFont="1" applyFill="1" applyBorder="1" applyAlignment="1">
      <alignment horizontal="center" vertical="top" wrapText="1"/>
    </xf>
    <xf numFmtId="0" fontId="7" fillId="14" borderId="33" xfId="0" applyFont="1" applyFill="1" applyBorder="1" applyAlignment="1">
      <alignment horizontal="center" vertical="top" wrapText="1"/>
    </xf>
    <xf numFmtId="0" fontId="6" fillId="0" borderId="2" xfId="0" applyFont="1" applyBorder="1" applyAlignment="1">
      <alignment horizontal="center" vertical="top" wrapText="1"/>
    </xf>
    <xf numFmtId="0" fontId="6" fillId="10" borderId="4" xfId="0" applyFont="1" applyFill="1" applyBorder="1" applyAlignment="1">
      <alignment horizontal="center" vertical="top"/>
    </xf>
    <xf numFmtId="0" fontId="6" fillId="12" borderId="19" xfId="0" applyFont="1" applyFill="1" applyBorder="1" applyAlignment="1">
      <alignment horizontal="center" vertical="top" wrapText="1"/>
    </xf>
    <xf numFmtId="0" fontId="11" fillId="12" borderId="26" xfId="0" applyFont="1" applyFill="1" applyBorder="1" applyAlignment="1">
      <alignment horizontal="center" vertical="top" wrapText="1"/>
    </xf>
    <xf numFmtId="166" fontId="6" fillId="12" borderId="19" xfId="0" applyNumberFormat="1" applyFont="1" applyFill="1" applyBorder="1" applyAlignment="1">
      <alignment horizontal="center" vertical="top" wrapText="1"/>
    </xf>
    <xf numFmtId="0" fontId="7" fillId="12" borderId="4" xfId="0" applyFont="1" applyFill="1" applyBorder="1" applyAlignment="1">
      <alignment horizontal="center" vertical="top" wrapText="1"/>
    </xf>
    <xf numFmtId="168" fontId="6" fillId="12" borderId="4" xfId="0" applyNumberFormat="1" applyFont="1" applyFill="1" applyBorder="1" applyAlignment="1">
      <alignment horizontal="center" vertical="top" wrapText="1"/>
    </xf>
    <xf numFmtId="14" fontId="6" fillId="12" borderId="4" xfId="0" applyNumberFormat="1" applyFont="1" applyFill="1" applyBorder="1" applyAlignment="1">
      <alignment horizontal="center" vertical="top" wrapText="1"/>
    </xf>
    <xf numFmtId="166" fontId="7" fillId="12" borderId="27" xfId="0" applyNumberFormat="1" applyFont="1" applyFill="1" applyBorder="1" applyAlignment="1">
      <alignment horizontal="center" vertical="top" wrapText="1"/>
    </xf>
    <xf numFmtId="0" fontId="7" fillId="14" borderId="27" xfId="0" applyFont="1" applyFill="1" applyBorder="1" applyAlignment="1">
      <alignment horizontal="center" vertical="top" wrapText="1"/>
    </xf>
    <xf numFmtId="0" fontId="12" fillId="12" borderId="4" xfId="0" applyFont="1" applyFill="1" applyBorder="1" applyAlignment="1">
      <alignment horizontal="center" vertical="top" wrapText="1"/>
    </xf>
    <xf numFmtId="0" fontId="12" fillId="12" borderId="19" xfId="0" applyFont="1" applyFill="1" applyBorder="1" applyAlignment="1">
      <alignment horizontal="center" vertical="top" wrapText="1"/>
    </xf>
    <xf numFmtId="0" fontId="12" fillId="12" borderId="7" xfId="0" applyFont="1" applyFill="1" applyBorder="1" applyAlignment="1">
      <alignment horizontal="center" vertical="top" wrapText="1"/>
    </xf>
    <xf numFmtId="0" fontId="7" fillId="14" borderId="19" xfId="0" applyFont="1" applyFill="1" applyBorder="1" applyAlignment="1">
      <alignment horizontal="center" vertical="top" wrapText="1"/>
    </xf>
    <xf numFmtId="0" fontId="7" fillId="14" borderId="7" xfId="0" applyFont="1" applyFill="1" applyBorder="1" applyAlignment="1">
      <alignment horizontal="center" vertical="top" wrapText="1"/>
    </xf>
    <xf numFmtId="166" fontId="7" fillId="12" borderId="19" xfId="0" applyNumberFormat="1" applyFont="1" applyFill="1" applyBorder="1" applyAlignment="1">
      <alignment horizontal="center" vertical="top" wrapText="1"/>
    </xf>
    <xf numFmtId="166" fontId="7" fillId="12" borderId="7" xfId="0" applyNumberFormat="1" applyFont="1" applyFill="1" applyBorder="1" applyAlignment="1">
      <alignment horizontal="center" vertical="top" wrapText="1"/>
    </xf>
    <xf numFmtId="0" fontId="6" fillId="0" borderId="19" xfId="0" applyFont="1" applyBorder="1" applyAlignment="1">
      <alignment horizontal="center" vertical="top" wrapText="1"/>
    </xf>
  </cellXfs>
  <cellStyles count="1">
    <cellStyle name="Normal" xfId="0" builtinId="0"/>
  </cellStyles>
  <dxfs count="20">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141514</xdr:colOff>
      <xdr:row>0</xdr:row>
      <xdr:rowOff>0</xdr:rowOff>
    </xdr:from>
    <xdr:ext cx="1695450" cy="866775"/>
    <xdr:pic>
      <xdr:nvPicPr>
        <xdr:cNvPr id="2" name="image2.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41514" y="0"/>
          <a:ext cx="1695450" cy="866775"/>
        </a:xfrm>
        <a:prstGeom prst="rect">
          <a:avLst/>
        </a:prstGeom>
        <a:noFill/>
      </xdr:spPr>
    </xdr:pic>
    <xdr:clientData fLocksWithSheet="0"/>
  </xdr:oneCellAnchor>
  <xdr:oneCellAnchor>
    <xdr:from>
      <xdr:col>1</xdr:col>
      <xdr:colOff>114300</xdr:colOff>
      <xdr:row>20</xdr:row>
      <xdr:rowOff>238125</xdr:rowOff>
    </xdr:from>
    <xdr:ext cx="3143250" cy="2133600"/>
    <xdr:pic>
      <xdr:nvPicPr>
        <xdr:cNvPr id="3" name="image5.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149679</xdr:colOff>
      <xdr:row>26</xdr:row>
      <xdr:rowOff>2861583</xdr:rowOff>
    </xdr:from>
    <xdr:ext cx="3267075" cy="1771650"/>
    <xdr:pic>
      <xdr:nvPicPr>
        <xdr:cNvPr id="4" name="image3.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xfrm>
          <a:off x="854529" y="36408633"/>
          <a:ext cx="3267075" cy="1771650"/>
        </a:xfrm>
        <a:prstGeom prst="rect">
          <a:avLst/>
        </a:prstGeom>
        <a:noFill/>
      </xdr:spPr>
    </xdr:pic>
    <xdr:clientData fLocksWithSheet="0"/>
  </xdr:oneCellAnchor>
  <xdr:oneCellAnchor>
    <xdr:from>
      <xdr:col>1</xdr:col>
      <xdr:colOff>257969</xdr:colOff>
      <xdr:row>30</xdr:row>
      <xdr:rowOff>1583532</xdr:rowOff>
    </xdr:from>
    <xdr:ext cx="3352800" cy="2228850"/>
    <xdr:pic>
      <xdr:nvPicPr>
        <xdr:cNvPr id="5" name="image1.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4" cstate="print"/>
        <a:stretch>
          <a:fillRect/>
        </a:stretch>
      </xdr:blipFill>
      <xdr:spPr>
        <a:xfrm>
          <a:off x="1039019" y="48579882"/>
          <a:ext cx="3352800" cy="2228850"/>
        </a:xfrm>
        <a:prstGeom prst="rect">
          <a:avLst/>
        </a:prstGeom>
        <a:noFill/>
      </xdr:spPr>
    </xdr:pic>
    <xdr:clientData fLocksWithSheet="0"/>
  </xdr:oneCellAnchor>
  <xdr:oneCellAnchor>
    <xdr:from>
      <xdr:col>1</xdr:col>
      <xdr:colOff>266700</xdr:colOff>
      <xdr:row>54</xdr:row>
      <xdr:rowOff>3257550</xdr:rowOff>
    </xdr:from>
    <xdr:ext cx="3286125" cy="1724025"/>
    <xdr:pic>
      <xdr:nvPicPr>
        <xdr:cNvPr id="6" name="image4.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5" cstate="print"/>
        <a:stretch>
          <a:fillRect/>
        </a:stretch>
      </xdr:blipFill>
      <xdr:spPr>
        <a:xfrm>
          <a:off x="971550" y="108946950"/>
          <a:ext cx="3286125" cy="17240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66"/>
    <pageSetUpPr fitToPage="1"/>
  </sheetPr>
  <dimension ref="A1:Z264"/>
  <sheetViews>
    <sheetView tabSelected="1" topLeftCell="A15" zoomScale="70" zoomScaleNormal="70" zoomScaleSheetLayoutView="50" zoomScalePageLayoutView="70" workbookViewId="0">
      <selection activeCell="G16" sqref="G16"/>
    </sheetView>
  </sheetViews>
  <sheetFormatPr baseColWidth="10" defaultColWidth="14.42578125" defaultRowHeight="37.5" customHeight="1" x14ac:dyDescent="0.2"/>
  <cols>
    <col min="1" max="1" width="11.5703125" style="33" customWidth="1"/>
    <col min="2" max="2" width="60.7109375" style="33" customWidth="1"/>
    <col min="3" max="3" width="34" style="33" customWidth="1"/>
    <col min="4" max="4" width="16.140625" style="33" customWidth="1"/>
    <col min="5" max="7" width="12.85546875" style="33" customWidth="1"/>
    <col min="8" max="8" width="14.42578125" style="33" customWidth="1"/>
    <col min="9" max="9" width="23.5703125" style="33" customWidth="1"/>
    <col min="10" max="10" width="17.140625" style="33" customWidth="1"/>
    <col min="11" max="11" width="16.5703125" style="33" customWidth="1"/>
    <col min="12" max="12" width="25.42578125" style="33" customWidth="1"/>
    <col min="13" max="13" width="21.42578125" style="33" customWidth="1"/>
    <col min="14" max="14" width="27.85546875" style="33" customWidth="1"/>
    <col min="15" max="15" width="12.85546875" style="33" customWidth="1"/>
    <col min="16" max="16" width="26.42578125" style="33" customWidth="1"/>
    <col min="17" max="17" width="21.7109375" style="33" customWidth="1"/>
    <col min="18" max="18" width="17.42578125" style="33" customWidth="1"/>
    <col min="19" max="19" width="14" style="33" customWidth="1"/>
    <col min="20" max="20" width="17" style="33" customWidth="1"/>
    <col min="21" max="26" width="12.85546875" style="33" customWidth="1"/>
    <col min="27" max="16384" width="14.42578125" style="33"/>
  </cols>
  <sheetData>
    <row r="1" spans="1:26" ht="19.5" customHeight="1" x14ac:dyDescent="0.2">
      <c r="A1" s="139"/>
      <c r="B1" s="140"/>
      <c r="C1" s="145" t="s">
        <v>0</v>
      </c>
      <c r="D1" s="146"/>
      <c r="E1" s="146"/>
      <c r="F1" s="146"/>
      <c r="G1" s="146"/>
      <c r="H1" s="146"/>
      <c r="I1" s="146"/>
      <c r="J1" s="146"/>
      <c r="K1" s="146"/>
      <c r="L1" s="146"/>
      <c r="M1" s="140"/>
      <c r="N1" s="149" t="s">
        <v>1</v>
      </c>
    </row>
    <row r="2" spans="1:26" ht="19.5" customHeight="1" x14ac:dyDescent="0.2">
      <c r="A2" s="141"/>
      <c r="B2" s="142"/>
      <c r="C2" s="141"/>
      <c r="D2" s="147"/>
      <c r="E2" s="147"/>
      <c r="F2" s="147"/>
      <c r="G2" s="147"/>
      <c r="H2" s="147"/>
      <c r="I2" s="147"/>
      <c r="J2" s="147"/>
      <c r="K2" s="147"/>
      <c r="L2" s="147"/>
      <c r="M2" s="142"/>
      <c r="N2" s="107"/>
    </row>
    <row r="3" spans="1:26" ht="19.5" customHeight="1" x14ac:dyDescent="0.2">
      <c r="A3" s="141"/>
      <c r="B3" s="142"/>
      <c r="C3" s="141"/>
      <c r="D3" s="147"/>
      <c r="E3" s="147"/>
      <c r="F3" s="147"/>
      <c r="G3" s="147"/>
      <c r="H3" s="147"/>
      <c r="I3" s="147"/>
      <c r="J3" s="147"/>
      <c r="K3" s="147"/>
      <c r="L3" s="147"/>
      <c r="M3" s="142"/>
      <c r="N3" s="149" t="s">
        <v>2</v>
      </c>
    </row>
    <row r="4" spans="1:26" ht="19.5" customHeight="1" x14ac:dyDescent="0.2">
      <c r="A4" s="143"/>
      <c r="B4" s="144"/>
      <c r="C4" s="143"/>
      <c r="D4" s="148"/>
      <c r="E4" s="148"/>
      <c r="F4" s="148"/>
      <c r="G4" s="148"/>
      <c r="H4" s="148"/>
      <c r="I4" s="148"/>
      <c r="J4" s="148"/>
      <c r="K4" s="148"/>
      <c r="L4" s="148"/>
      <c r="M4" s="144"/>
      <c r="N4" s="107"/>
    </row>
    <row r="5" spans="1:26" ht="10.5" customHeight="1" x14ac:dyDescent="0.2">
      <c r="A5" s="58"/>
      <c r="J5" s="58"/>
      <c r="K5" s="58"/>
      <c r="L5" s="58"/>
    </row>
    <row r="6" spans="1:26" s="91" customFormat="1" ht="11.25" customHeight="1" x14ac:dyDescent="0.25">
      <c r="A6" s="150" t="s">
        <v>3</v>
      </c>
      <c r="B6" s="151"/>
      <c r="C6" s="151"/>
      <c r="D6" s="151"/>
      <c r="E6" s="151"/>
      <c r="F6" s="151"/>
      <c r="G6" s="151"/>
      <c r="H6" s="151"/>
      <c r="I6" s="151"/>
      <c r="J6" s="151"/>
      <c r="K6" s="151"/>
      <c r="L6" s="151"/>
      <c r="M6" s="151"/>
      <c r="N6" s="152"/>
      <c r="P6" s="159" t="s">
        <v>4</v>
      </c>
      <c r="Q6" s="160"/>
      <c r="R6" s="160"/>
      <c r="S6" s="160"/>
      <c r="T6" s="132"/>
      <c r="U6" s="92"/>
      <c r="V6" s="92"/>
      <c r="W6" s="92"/>
      <c r="X6" s="92"/>
      <c r="Y6" s="92"/>
      <c r="Z6" s="92"/>
    </row>
    <row r="7" spans="1:26" s="91" customFormat="1" ht="11.25" customHeight="1" x14ac:dyDescent="0.25">
      <c r="A7" s="153"/>
      <c r="B7" s="154"/>
      <c r="C7" s="154"/>
      <c r="D7" s="154"/>
      <c r="E7" s="154"/>
      <c r="F7" s="154"/>
      <c r="G7" s="154"/>
      <c r="H7" s="154"/>
      <c r="I7" s="154"/>
      <c r="J7" s="154"/>
      <c r="K7" s="154"/>
      <c r="L7" s="154"/>
      <c r="M7" s="154"/>
      <c r="N7" s="155"/>
      <c r="P7" s="161" t="s">
        <v>5</v>
      </c>
      <c r="Q7" s="132"/>
      <c r="R7" s="93" t="s">
        <v>6</v>
      </c>
      <c r="S7" s="93" t="s">
        <v>7</v>
      </c>
      <c r="T7" s="93" t="s">
        <v>8</v>
      </c>
      <c r="U7" s="92"/>
      <c r="V7" s="92"/>
      <c r="W7" s="92"/>
      <c r="X7" s="92"/>
      <c r="Y7" s="92"/>
      <c r="Z7" s="92"/>
    </row>
    <row r="8" spans="1:26" s="91" customFormat="1" ht="11.25" customHeight="1" x14ac:dyDescent="0.25">
      <c r="A8" s="156"/>
      <c r="B8" s="157"/>
      <c r="C8" s="157"/>
      <c r="D8" s="157"/>
      <c r="E8" s="157"/>
      <c r="F8" s="157"/>
      <c r="G8" s="157"/>
      <c r="H8" s="157"/>
      <c r="I8" s="157"/>
      <c r="J8" s="157"/>
      <c r="K8" s="157"/>
      <c r="L8" s="157"/>
      <c r="M8" s="157"/>
      <c r="N8" s="158"/>
      <c r="P8" s="131" t="s">
        <v>9</v>
      </c>
      <c r="Q8" s="132"/>
      <c r="R8" s="94">
        <f>+J14</f>
        <v>0</v>
      </c>
      <c r="S8" s="95">
        <v>0.2</v>
      </c>
      <c r="T8" s="96">
        <f t="shared" ref="T8:T9" si="0">R8*S8</f>
        <v>0</v>
      </c>
      <c r="U8" s="92"/>
      <c r="V8" s="92"/>
      <c r="W8" s="92"/>
      <c r="X8" s="92"/>
      <c r="Y8" s="92"/>
      <c r="Z8" s="92"/>
    </row>
    <row r="9" spans="1:26" ht="9" customHeight="1" x14ac:dyDescent="0.2">
      <c r="F9" s="16"/>
      <c r="G9" s="16"/>
      <c r="H9" s="16"/>
      <c r="I9" s="17"/>
      <c r="J9" s="18"/>
      <c r="K9" s="58"/>
      <c r="P9" s="133" t="s">
        <v>10</v>
      </c>
      <c r="Q9" s="134"/>
      <c r="R9" s="13">
        <f>+K14</f>
        <v>0</v>
      </c>
      <c r="S9" s="14">
        <v>0.8</v>
      </c>
      <c r="T9" s="15">
        <f t="shared" si="0"/>
        <v>0</v>
      </c>
      <c r="U9" s="59"/>
      <c r="V9" s="59"/>
      <c r="W9" s="59"/>
      <c r="X9" s="59"/>
      <c r="Y9" s="59"/>
      <c r="Z9" s="59"/>
    </row>
    <row r="10" spans="1:26" ht="9" customHeight="1" x14ac:dyDescent="0.2">
      <c r="A10" s="60"/>
      <c r="C10" s="16"/>
      <c r="D10" s="16"/>
      <c r="E10" s="16"/>
      <c r="F10" s="16"/>
      <c r="G10" s="16"/>
      <c r="H10" s="16"/>
      <c r="I10" s="19" t="s">
        <v>11</v>
      </c>
      <c r="J10" s="20">
        <v>2</v>
      </c>
      <c r="K10" s="58"/>
      <c r="P10" s="135" t="s">
        <v>12</v>
      </c>
      <c r="Q10" s="136"/>
      <c r="R10" s="134"/>
      <c r="S10" s="21">
        <f t="shared" ref="S10:T10" si="1">SUM(S8:S9)</f>
        <v>1</v>
      </c>
      <c r="T10" s="61">
        <f t="shared" si="1"/>
        <v>0</v>
      </c>
      <c r="U10" s="59"/>
      <c r="V10" s="59"/>
      <c r="W10" s="59"/>
      <c r="X10" s="59"/>
      <c r="Y10" s="59"/>
      <c r="Z10" s="59"/>
    </row>
    <row r="11" spans="1:26" ht="18.75" customHeight="1" x14ac:dyDescent="0.2">
      <c r="A11" s="138" t="s">
        <v>13</v>
      </c>
      <c r="B11" s="136"/>
      <c r="C11" s="136"/>
      <c r="D11" s="136"/>
      <c r="E11" s="134"/>
      <c r="F11" s="16"/>
      <c r="G11" s="16" t="s">
        <v>858</v>
      </c>
      <c r="H11" s="16"/>
      <c r="I11" s="22" t="s">
        <v>14</v>
      </c>
      <c r="J11" s="23">
        <v>1</v>
      </c>
      <c r="K11" s="58"/>
      <c r="P11" s="135" t="s">
        <v>15</v>
      </c>
      <c r="Q11" s="136"/>
      <c r="R11" s="134"/>
      <c r="S11" s="163" t="b">
        <f>IF(AND((T10)&lt;=100,(T10)&gt;=80),R13,IF(AND((T10)&lt;80,(T10)&gt;=50),R14))</f>
        <v>0</v>
      </c>
      <c r="T11" s="134"/>
      <c r="U11" s="59"/>
      <c r="V11" s="59"/>
      <c r="W11" s="59"/>
      <c r="X11" s="59"/>
      <c r="Y11" s="59"/>
      <c r="Z11" s="59"/>
    </row>
    <row r="12" spans="1:26" ht="18.75" customHeight="1" x14ac:dyDescent="0.2">
      <c r="A12" s="138" t="s">
        <v>16</v>
      </c>
      <c r="B12" s="136"/>
      <c r="C12" s="136"/>
      <c r="D12" s="136"/>
      <c r="E12" s="134"/>
      <c r="F12" s="16"/>
      <c r="G12" s="16"/>
      <c r="H12" s="16"/>
      <c r="I12" s="24" t="s">
        <v>17</v>
      </c>
      <c r="J12" s="25">
        <v>0</v>
      </c>
      <c r="K12" s="58"/>
      <c r="P12" s="26"/>
      <c r="Q12" s="27"/>
      <c r="R12" s="28"/>
      <c r="S12" s="29"/>
      <c r="T12" s="29"/>
      <c r="U12" s="59"/>
      <c r="V12" s="59"/>
      <c r="W12" s="59"/>
      <c r="X12" s="59"/>
      <c r="Y12" s="59"/>
      <c r="Z12" s="59"/>
    </row>
    <row r="13" spans="1:26" ht="14.25" customHeight="1" x14ac:dyDescent="0.2">
      <c r="A13" s="60"/>
      <c r="B13" s="60"/>
      <c r="C13" s="60"/>
      <c r="D13" s="60"/>
      <c r="E13" s="60"/>
      <c r="F13" s="16"/>
      <c r="G13" s="16"/>
      <c r="H13" s="16"/>
      <c r="I13" s="16"/>
      <c r="J13" s="162">
        <f>+J14*0.2+K14*0.8</f>
        <v>0</v>
      </c>
      <c r="K13" s="134"/>
      <c r="P13" s="164" t="s">
        <v>18</v>
      </c>
      <c r="Q13" s="134"/>
      <c r="R13" s="30" t="s">
        <v>11</v>
      </c>
      <c r="T13" s="31"/>
      <c r="U13" s="59"/>
      <c r="V13" s="59"/>
      <c r="W13" s="59"/>
      <c r="X13" s="59"/>
      <c r="Y13" s="59"/>
      <c r="Z13" s="59"/>
    </row>
    <row r="14" spans="1:26" ht="14.25" customHeight="1" x14ac:dyDescent="0.2">
      <c r="A14" s="60"/>
      <c r="B14" s="60"/>
      <c r="C14" s="60"/>
      <c r="D14" s="60"/>
      <c r="E14" s="60"/>
      <c r="F14" s="16"/>
      <c r="G14" s="16"/>
      <c r="H14" s="16"/>
      <c r="J14" s="62">
        <f>IF(COUNT(J16:J701)&gt;0,AVERAGE(J16:J701)*100/2,0)</f>
        <v>0</v>
      </c>
      <c r="K14" s="62">
        <f>IF(COUNT(K16:K701)&gt;0,AVERAGE(K16:K701)*100/2,0)</f>
        <v>0</v>
      </c>
      <c r="L14" s="63"/>
      <c r="P14" s="137" t="s">
        <v>19</v>
      </c>
      <c r="Q14" s="134"/>
      <c r="R14" s="30" t="s">
        <v>17</v>
      </c>
      <c r="T14" s="31"/>
    </row>
    <row r="15" spans="1:26" ht="97.5" customHeight="1" x14ac:dyDescent="0.2">
      <c r="A15" s="32" t="s">
        <v>20</v>
      </c>
      <c r="B15" s="32" t="s">
        <v>21</v>
      </c>
      <c r="C15" s="32" t="s">
        <v>22</v>
      </c>
      <c r="D15" s="32" t="s">
        <v>23</v>
      </c>
      <c r="E15" s="32" t="s">
        <v>24</v>
      </c>
      <c r="F15" s="32" t="s">
        <v>25</v>
      </c>
      <c r="G15" s="32" t="s">
        <v>26</v>
      </c>
      <c r="H15" s="32" t="s">
        <v>27</v>
      </c>
      <c r="I15" s="32" t="s">
        <v>28</v>
      </c>
      <c r="J15" s="32" t="s">
        <v>29</v>
      </c>
      <c r="K15" s="32" t="s">
        <v>30</v>
      </c>
      <c r="L15" s="32" t="s">
        <v>31</v>
      </c>
      <c r="M15" s="30" t="s">
        <v>32</v>
      </c>
      <c r="N15" s="32" t="s">
        <v>33</v>
      </c>
      <c r="S15" s="34"/>
    </row>
    <row r="16" spans="1:26" ht="214.5" customHeight="1" x14ac:dyDescent="0.2">
      <c r="A16" s="111">
        <v>1</v>
      </c>
      <c r="B16" s="165" t="s">
        <v>34</v>
      </c>
      <c r="C16" s="35" t="s">
        <v>35</v>
      </c>
      <c r="D16" s="35" t="s">
        <v>36</v>
      </c>
      <c r="E16" s="35" t="s">
        <v>37</v>
      </c>
      <c r="F16" s="36">
        <v>45078</v>
      </c>
      <c r="G16" s="36">
        <v>45443</v>
      </c>
      <c r="H16" s="35" t="s">
        <v>839</v>
      </c>
      <c r="I16" s="35" t="s">
        <v>840</v>
      </c>
      <c r="J16" s="176">
        <v>0</v>
      </c>
      <c r="K16" s="103"/>
      <c r="L16" s="103"/>
      <c r="M16" s="101" t="s">
        <v>38</v>
      </c>
      <c r="N16" s="103"/>
      <c r="O16" s="37"/>
      <c r="U16" s="37"/>
      <c r="V16" s="37"/>
      <c r="W16" s="37"/>
      <c r="X16" s="37"/>
      <c r="Y16" s="37"/>
      <c r="Z16" s="37"/>
    </row>
    <row r="17" spans="1:26" ht="190.5" customHeight="1" x14ac:dyDescent="0.2">
      <c r="A17" s="105"/>
      <c r="B17" s="143"/>
      <c r="C17" s="79" t="s">
        <v>39</v>
      </c>
      <c r="D17" s="79" t="s">
        <v>40</v>
      </c>
      <c r="E17" s="79" t="s">
        <v>841</v>
      </c>
      <c r="F17" s="80">
        <v>45078</v>
      </c>
      <c r="G17" s="80">
        <v>45169</v>
      </c>
      <c r="H17" s="77" t="s">
        <v>41</v>
      </c>
      <c r="I17" s="35" t="s">
        <v>42</v>
      </c>
      <c r="J17" s="112"/>
      <c r="K17" s="112"/>
      <c r="L17" s="112"/>
      <c r="M17" s="102"/>
      <c r="N17" s="102"/>
      <c r="O17" s="37"/>
      <c r="U17" s="37"/>
      <c r="V17" s="37"/>
      <c r="W17" s="37"/>
      <c r="X17" s="37"/>
      <c r="Y17" s="37"/>
      <c r="Z17" s="37"/>
    </row>
    <row r="18" spans="1:26" ht="210" customHeight="1" x14ac:dyDescent="0.2">
      <c r="A18" s="111">
        <v>2</v>
      </c>
      <c r="B18" s="165" t="s">
        <v>884</v>
      </c>
      <c r="C18" s="76" t="s">
        <v>843</v>
      </c>
      <c r="D18" s="76" t="s">
        <v>43</v>
      </c>
      <c r="E18" s="76" t="s">
        <v>842</v>
      </c>
      <c r="F18" s="78">
        <v>45078</v>
      </c>
      <c r="G18" s="83">
        <v>45322</v>
      </c>
      <c r="H18" s="84" t="s">
        <v>44</v>
      </c>
      <c r="I18" s="85" t="s">
        <v>844</v>
      </c>
      <c r="J18" s="86"/>
      <c r="K18" s="86"/>
      <c r="L18" s="86"/>
      <c r="M18" s="175" t="s">
        <v>38</v>
      </c>
      <c r="N18" s="103"/>
    </row>
    <row r="19" spans="1:26" ht="123.75" customHeight="1" x14ac:dyDescent="0.2">
      <c r="A19" s="113"/>
      <c r="B19" s="141"/>
      <c r="C19" s="38" t="s">
        <v>845</v>
      </c>
      <c r="D19" s="38" t="s">
        <v>846</v>
      </c>
      <c r="E19" s="38" t="s">
        <v>45</v>
      </c>
      <c r="F19" s="39">
        <v>45078</v>
      </c>
      <c r="G19" s="39">
        <v>45138</v>
      </c>
      <c r="H19" s="84" t="s">
        <v>847</v>
      </c>
      <c r="I19" s="85" t="s">
        <v>848</v>
      </c>
      <c r="J19" s="81"/>
      <c r="K19" s="81"/>
      <c r="L19" s="81"/>
      <c r="M19" s="112"/>
      <c r="N19" s="112"/>
    </row>
    <row r="20" spans="1:26" ht="159" customHeight="1" x14ac:dyDescent="0.2">
      <c r="A20" s="105"/>
      <c r="B20" s="114"/>
      <c r="C20" s="40" t="s">
        <v>849</v>
      </c>
      <c r="D20" s="40" t="s">
        <v>850</v>
      </c>
      <c r="E20" s="40" t="s">
        <v>45</v>
      </c>
      <c r="F20" s="41">
        <v>45078</v>
      </c>
      <c r="G20" s="41">
        <v>45138</v>
      </c>
      <c r="H20" s="84" t="s">
        <v>847</v>
      </c>
      <c r="I20" s="85" t="s">
        <v>848</v>
      </c>
      <c r="J20" s="82"/>
      <c r="K20" s="82"/>
      <c r="L20" s="82"/>
      <c r="M20" s="102"/>
      <c r="N20" s="102"/>
    </row>
    <row r="21" spans="1:26" ht="285.75" customHeight="1" x14ac:dyDescent="0.2">
      <c r="A21" s="111">
        <v>3</v>
      </c>
      <c r="B21" s="165" t="s">
        <v>46</v>
      </c>
      <c r="C21" s="104" t="s">
        <v>851</v>
      </c>
      <c r="D21" s="104" t="s">
        <v>852</v>
      </c>
      <c r="E21" s="104" t="s">
        <v>45</v>
      </c>
      <c r="F21" s="167">
        <v>45078</v>
      </c>
      <c r="G21" s="169">
        <v>45138</v>
      </c>
      <c r="H21" s="171" t="s">
        <v>847</v>
      </c>
      <c r="I21" s="173" t="s">
        <v>848</v>
      </c>
      <c r="J21" s="103"/>
      <c r="K21" s="103"/>
      <c r="L21" s="103"/>
      <c r="M21" s="101" t="s">
        <v>38</v>
      </c>
      <c r="N21" s="103"/>
    </row>
    <row r="22" spans="1:26" ht="233.25" customHeight="1" x14ac:dyDescent="0.2">
      <c r="A22" s="105"/>
      <c r="B22" s="107"/>
      <c r="C22" s="109"/>
      <c r="D22" s="109"/>
      <c r="E22" s="166"/>
      <c r="F22" s="168"/>
      <c r="G22" s="170"/>
      <c r="H22" s="172"/>
      <c r="I22" s="174"/>
      <c r="J22" s="102"/>
      <c r="K22" s="102"/>
      <c r="L22" s="102"/>
      <c r="M22" s="102"/>
      <c r="N22" s="102"/>
    </row>
    <row r="23" spans="1:26" s="87" customFormat="1" ht="233.25" customHeight="1" x14ac:dyDescent="0.2">
      <c r="A23" s="104">
        <v>4</v>
      </c>
      <c r="B23" s="106" t="s">
        <v>47</v>
      </c>
      <c r="C23" s="88" t="s">
        <v>878</v>
      </c>
      <c r="D23" s="89" t="s">
        <v>883</v>
      </c>
      <c r="E23" s="89" t="s">
        <v>51</v>
      </c>
      <c r="F23" s="90">
        <v>45078</v>
      </c>
      <c r="G23" s="90">
        <v>45291</v>
      </c>
      <c r="H23" s="89" t="s">
        <v>856</v>
      </c>
      <c r="I23" s="89" t="s">
        <v>857</v>
      </c>
      <c r="J23" s="103"/>
      <c r="K23" s="103"/>
      <c r="L23" s="103"/>
      <c r="M23" s="101" t="s">
        <v>38</v>
      </c>
      <c r="N23" s="103"/>
    </row>
    <row r="24" spans="1:26" ht="233.25" customHeight="1" x14ac:dyDescent="0.2">
      <c r="A24" s="177"/>
      <c r="B24" s="141"/>
      <c r="C24" s="178" t="s">
        <v>879</v>
      </c>
      <c r="D24" s="97" t="s">
        <v>880</v>
      </c>
      <c r="E24" s="98" t="s">
        <v>45</v>
      </c>
      <c r="F24" s="99">
        <v>45078</v>
      </c>
      <c r="G24" s="100">
        <v>45138</v>
      </c>
      <c r="H24" s="97" t="s">
        <v>881</v>
      </c>
      <c r="I24" s="97" t="s">
        <v>882</v>
      </c>
      <c r="J24" s="155"/>
      <c r="K24" s="112"/>
      <c r="L24" s="112"/>
      <c r="M24" s="112"/>
      <c r="N24" s="112"/>
    </row>
    <row r="25" spans="1:26" ht="359.25" customHeight="1" x14ac:dyDescent="0.2">
      <c r="A25" s="177"/>
      <c r="B25" s="141"/>
      <c r="C25" s="178"/>
      <c r="D25" s="97"/>
      <c r="E25" s="98"/>
      <c r="F25" s="99"/>
      <c r="G25" s="100"/>
      <c r="H25" s="97"/>
      <c r="I25" s="97"/>
      <c r="J25" s="155"/>
      <c r="K25" s="112"/>
      <c r="L25" s="112"/>
      <c r="M25" s="112"/>
      <c r="N25" s="112"/>
    </row>
    <row r="26" spans="1:26" ht="110.25" customHeight="1" x14ac:dyDescent="0.2">
      <c r="A26" s="166"/>
      <c r="B26" s="143"/>
      <c r="C26" s="178"/>
      <c r="D26" s="97"/>
      <c r="E26" s="98"/>
      <c r="F26" s="99"/>
      <c r="G26" s="100"/>
      <c r="H26" s="97"/>
      <c r="I26" s="97"/>
      <c r="J26" s="158"/>
      <c r="K26" s="102"/>
      <c r="L26" s="102"/>
      <c r="M26" s="102"/>
      <c r="N26" s="102"/>
    </row>
    <row r="27" spans="1:26" ht="233.25" customHeight="1" x14ac:dyDescent="0.2">
      <c r="A27" s="104">
        <v>5</v>
      </c>
      <c r="B27" s="106" t="s">
        <v>887</v>
      </c>
      <c r="C27" s="177" t="s">
        <v>853</v>
      </c>
      <c r="D27" s="177" t="s">
        <v>49</v>
      </c>
      <c r="E27" s="177" t="s">
        <v>51</v>
      </c>
      <c r="F27" s="179">
        <v>45078</v>
      </c>
      <c r="G27" s="179">
        <v>45291</v>
      </c>
      <c r="H27" s="177" t="s">
        <v>854</v>
      </c>
      <c r="I27" s="177" t="s">
        <v>855</v>
      </c>
      <c r="J27" s="103"/>
      <c r="K27" s="103"/>
      <c r="L27" s="103"/>
      <c r="M27" s="101" t="s">
        <v>38</v>
      </c>
      <c r="N27" s="103"/>
    </row>
    <row r="28" spans="1:26" ht="208.5" customHeight="1" x14ac:dyDescent="0.2">
      <c r="A28" s="113"/>
      <c r="B28" s="114"/>
      <c r="C28" s="115"/>
      <c r="D28" s="115"/>
      <c r="E28" s="177"/>
      <c r="F28" s="179"/>
      <c r="G28" s="179"/>
      <c r="H28" s="115"/>
      <c r="I28" s="115"/>
      <c r="J28" s="112"/>
      <c r="K28" s="112"/>
      <c r="L28" s="112"/>
      <c r="M28" s="112"/>
      <c r="N28" s="112"/>
    </row>
    <row r="29" spans="1:26" ht="356.25" customHeight="1" x14ac:dyDescent="0.2">
      <c r="A29" s="105"/>
      <c r="B29" s="107"/>
      <c r="C29" s="109"/>
      <c r="D29" s="109"/>
      <c r="E29" s="166"/>
      <c r="F29" s="179"/>
      <c r="G29" s="179"/>
      <c r="H29" s="109"/>
      <c r="I29" s="109"/>
      <c r="J29" s="102"/>
      <c r="K29" s="102"/>
      <c r="L29" s="102"/>
      <c r="M29" s="102"/>
      <c r="N29" s="102"/>
    </row>
    <row r="30" spans="1:26" ht="233.25" customHeight="1" x14ac:dyDescent="0.2">
      <c r="A30" s="104">
        <v>6</v>
      </c>
      <c r="B30" s="106" t="s">
        <v>885</v>
      </c>
      <c r="C30" s="104" t="s">
        <v>50</v>
      </c>
      <c r="D30" s="180" t="s">
        <v>48</v>
      </c>
      <c r="E30" s="104" t="s">
        <v>51</v>
      </c>
      <c r="F30" s="116">
        <v>45078</v>
      </c>
      <c r="G30" s="181">
        <v>45291</v>
      </c>
      <c r="H30" s="104" t="s">
        <v>854</v>
      </c>
      <c r="I30" s="104" t="s">
        <v>855</v>
      </c>
      <c r="J30" s="103"/>
      <c r="K30" s="103"/>
      <c r="L30" s="103"/>
      <c r="M30" s="101"/>
      <c r="N30" s="103"/>
      <c r="O30" s="42"/>
      <c r="P30" s="42"/>
      <c r="Q30" s="42"/>
      <c r="R30" s="42"/>
      <c r="S30" s="42"/>
      <c r="T30" s="42"/>
      <c r="U30" s="42"/>
      <c r="V30" s="42"/>
      <c r="W30" s="42"/>
      <c r="X30" s="42"/>
      <c r="Y30" s="42"/>
      <c r="Z30" s="42"/>
    </row>
    <row r="31" spans="1:26" ht="336.75" customHeight="1" x14ac:dyDescent="0.2">
      <c r="A31" s="113"/>
      <c r="B31" s="114"/>
      <c r="C31" s="115"/>
      <c r="D31" s="115"/>
      <c r="E31" s="115"/>
      <c r="F31" s="115"/>
      <c r="G31" s="115"/>
      <c r="H31" s="115"/>
      <c r="I31" s="115"/>
      <c r="J31" s="112"/>
      <c r="K31" s="112"/>
      <c r="L31" s="112"/>
      <c r="M31" s="112"/>
      <c r="N31" s="112"/>
      <c r="O31" s="42"/>
      <c r="P31" s="42"/>
      <c r="Q31" s="42"/>
      <c r="R31" s="42"/>
      <c r="S31" s="42"/>
      <c r="T31" s="42"/>
      <c r="U31" s="42"/>
      <c r="V31" s="42"/>
      <c r="W31" s="42"/>
      <c r="X31" s="42"/>
      <c r="Y31" s="42"/>
      <c r="Z31" s="42"/>
    </row>
    <row r="32" spans="1:26" ht="316.5" customHeight="1" x14ac:dyDescent="0.2">
      <c r="A32" s="105"/>
      <c r="B32" s="107"/>
      <c r="C32" s="109"/>
      <c r="D32" s="109"/>
      <c r="E32" s="109"/>
      <c r="F32" s="109"/>
      <c r="G32" s="109"/>
      <c r="H32" s="109"/>
      <c r="I32" s="109"/>
      <c r="J32" s="102"/>
      <c r="K32" s="102"/>
      <c r="L32" s="102"/>
      <c r="M32" s="102"/>
      <c r="N32" s="102"/>
      <c r="O32" s="42"/>
      <c r="P32" s="42"/>
      <c r="Q32" s="42"/>
      <c r="R32" s="42"/>
      <c r="S32" s="42"/>
      <c r="T32" s="42"/>
      <c r="U32" s="42"/>
      <c r="V32" s="42"/>
      <c r="W32" s="42"/>
      <c r="X32" s="42"/>
      <c r="Y32" s="42"/>
      <c r="Z32" s="42"/>
    </row>
    <row r="33" spans="1:14" ht="233.25" customHeight="1" x14ac:dyDescent="0.2">
      <c r="A33" s="104">
        <v>7</v>
      </c>
      <c r="B33" s="106" t="s">
        <v>52</v>
      </c>
      <c r="C33" s="104" t="s">
        <v>861</v>
      </c>
      <c r="D33" s="104" t="s">
        <v>859</v>
      </c>
      <c r="E33" s="104" t="s">
        <v>45</v>
      </c>
      <c r="F33" s="116">
        <v>45078</v>
      </c>
      <c r="G33" s="116">
        <v>45138</v>
      </c>
      <c r="H33" s="104" t="s">
        <v>860</v>
      </c>
      <c r="I33" s="104" t="s">
        <v>53</v>
      </c>
      <c r="J33" s="103"/>
      <c r="K33" s="103"/>
      <c r="L33" s="103"/>
      <c r="M33" s="101" t="s">
        <v>38</v>
      </c>
      <c r="N33" s="103"/>
    </row>
    <row r="34" spans="1:14" ht="146.25" customHeight="1" x14ac:dyDescent="0.2">
      <c r="A34" s="113"/>
      <c r="B34" s="114"/>
      <c r="C34" s="115"/>
      <c r="D34" s="115"/>
      <c r="E34" s="115"/>
      <c r="F34" s="115"/>
      <c r="G34" s="115"/>
      <c r="H34" s="115"/>
      <c r="I34" s="115"/>
      <c r="J34" s="112"/>
      <c r="K34" s="112"/>
      <c r="L34" s="112"/>
      <c r="M34" s="112"/>
      <c r="N34" s="112"/>
    </row>
    <row r="35" spans="1:14" ht="258" customHeight="1" x14ac:dyDescent="0.2">
      <c r="A35" s="104">
        <v>8</v>
      </c>
      <c r="B35" s="106" t="s">
        <v>54</v>
      </c>
      <c r="C35" s="104" t="s">
        <v>862</v>
      </c>
      <c r="D35" s="104" t="s">
        <v>863</v>
      </c>
      <c r="E35" s="104" t="s">
        <v>51</v>
      </c>
      <c r="F35" s="116">
        <v>45078</v>
      </c>
      <c r="G35" s="181">
        <v>45291</v>
      </c>
      <c r="H35" s="104" t="s">
        <v>865</v>
      </c>
      <c r="I35" s="104" t="s">
        <v>864</v>
      </c>
      <c r="J35" s="103"/>
      <c r="K35" s="103"/>
      <c r="L35" s="103"/>
      <c r="M35" s="101" t="s">
        <v>38</v>
      </c>
      <c r="N35" s="103"/>
    </row>
    <row r="36" spans="1:14" ht="183.75" customHeight="1" x14ac:dyDescent="0.2">
      <c r="A36" s="105"/>
      <c r="B36" s="107"/>
      <c r="C36" s="109"/>
      <c r="D36" s="109"/>
      <c r="E36" s="109"/>
      <c r="F36" s="109"/>
      <c r="G36" s="109"/>
      <c r="H36" s="109"/>
      <c r="I36" s="109"/>
      <c r="J36" s="102"/>
      <c r="K36" s="102"/>
      <c r="L36" s="102"/>
      <c r="M36" s="102"/>
      <c r="N36" s="102"/>
    </row>
    <row r="37" spans="1:14" ht="233.25" customHeight="1" x14ac:dyDescent="0.2">
      <c r="A37" s="104">
        <v>9</v>
      </c>
      <c r="B37" s="106" t="s">
        <v>55</v>
      </c>
      <c r="C37" s="108" t="s">
        <v>56</v>
      </c>
      <c r="D37" s="108" t="s">
        <v>57</v>
      </c>
      <c r="E37" s="108" t="s">
        <v>51</v>
      </c>
      <c r="F37" s="120">
        <v>45078</v>
      </c>
      <c r="G37" s="121">
        <v>45291</v>
      </c>
      <c r="H37" s="108" t="s">
        <v>866</v>
      </c>
      <c r="I37" s="104" t="s">
        <v>867</v>
      </c>
      <c r="J37" s="103"/>
      <c r="K37" s="103"/>
      <c r="L37" s="103"/>
      <c r="M37" s="101" t="s">
        <v>38</v>
      </c>
      <c r="N37" s="103"/>
    </row>
    <row r="38" spans="1:14" ht="122.25" customHeight="1" x14ac:dyDescent="0.2">
      <c r="A38" s="105"/>
      <c r="B38" s="107"/>
      <c r="C38" s="109"/>
      <c r="D38" s="109"/>
      <c r="E38" s="109"/>
      <c r="F38" s="109"/>
      <c r="G38" s="109"/>
      <c r="H38" s="109"/>
      <c r="I38" s="109"/>
      <c r="J38" s="102"/>
      <c r="K38" s="102"/>
      <c r="L38" s="102"/>
      <c r="M38" s="102"/>
      <c r="N38" s="102"/>
    </row>
    <row r="39" spans="1:14" ht="233.25" customHeight="1" x14ac:dyDescent="0.2">
      <c r="A39" s="104">
        <v>10</v>
      </c>
      <c r="B39" s="106" t="s">
        <v>58</v>
      </c>
      <c r="C39" s="104" t="s">
        <v>59</v>
      </c>
      <c r="D39" s="108" t="s">
        <v>60</v>
      </c>
      <c r="E39" s="104" t="s">
        <v>51</v>
      </c>
      <c r="F39" s="116">
        <v>45078</v>
      </c>
      <c r="G39" s="181">
        <v>45291</v>
      </c>
      <c r="H39" s="108" t="s">
        <v>866</v>
      </c>
      <c r="I39" s="104" t="s">
        <v>867</v>
      </c>
      <c r="J39" s="103"/>
      <c r="K39" s="103"/>
      <c r="L39" s="103"/>
      <c r="M39" s="101" t="s">
        <v>38</v>
      </c>
      <c r="N39" s="103"/>
    </row>
    <row r="40" spans="1:14" ht="164.25" customHeight="1" x14ac:dyDescent="0.2">
      <c r="A40" s="105"/>
      <c r="B40" s="107"/>
      <c r="C40" s="109"/>
      <c r="D40" s="109"/>
      <c r="E40" s="109"/>
      <c r="F40" s="109"/>
      <c r="G40" s="109"/>
      <c r="H40" s="109"/>
      <c r="I40" s="109"/>
      <c r="J40" s="102"/>
      <c r="K40" s="102"/>
      <c r="L40" s="102"/>
      <c r="M40" s="102"/>
      <c r="N40" s="102"/>
    </row>
    <row r="41" spans="1:14" ht="155.25" customHeight="1" x14ac:dyDescent="0.2">
      <c r="A41" s="104">
        <v>11</v>
      </c>
      <c r="B41" s="106" t="s">
        <v>61</v>
      </c>
      <c r="C41" s="104" t="s">
        <v>62</v>
      </c>
      <c r="D41" s="104" t="s">
        <v>63</v>
      </c>
      <c r="E41" s="104" t="s">
        <v>51</v>
      </c>
      <c r="F41" s="116">
        <v>45078</v>
      </c>
      <c r="G41" s="182">
        <v>45291</v>
      </c>
      <c r="H41" s="104" t="s">
        <v>865</v>
      </c>
      <c r="I41" s="104" t="s">
        <v>864</v>
      </c>
      <c r="J41" s="103"/>
      <c r="K41" s="103"/>
      <c r="L41" s="103"/>
      <c r="M41" s="101" t="s">
        <v>38</v>
      </c>
      <c r="N41" s="103"/>
    </row>
    <row r="42" spans="1:14" ht="195.75" customHeight="1" x14ac:dyDescent="0.2">
      <c r="A42" s="105"/>
      <c r="B42" s="107"/>
      <c r="C42" s="109"/>
      <c r="D42" s="109"/>
      <c r="E42" s="109"/>
      <c r="F42" s="109"/>
      <c r="G42" s="109"/>
      <c r="H42" s="109"/>
      <c r="I42" s="109"/>
      <c r="J42" s="102"/>
      <c r="K42" s="102"/>
      <c r="L42" s="102"/>
      <c r="M42" s="102"/>
      <c r="N42" s="102"/>
    </row>
    <row r="43" spans="1:14" ht="180.75" customHeight="1" x14ac:dyDescent="0.2">
      <c r="A43" s="104">
        <v>12</v>
      </c>
      <c r="B43" s="106" t="s">
        <v>64</v>
      </c>
      <c r="C43" s="104" t="s">
        <v>65</v>
      </c>
      <c r="D43" s="104" t="s">
        <v>66</v>
      </c>
      <c r="E43" s="104" t="s">
        <v>51</v>
      </c>
      <c r="F43" s="116">
        <v>45078</v>
      </c>
      <c r="G43" s="181">
        <v>45291</v>
      </c>
      <c r="H43" s="108" t="s">
        <v>866</v>
      </c>
      <c r="I43" s="104" t="s">
        <v>867</v>
      </c>
      <c r="J43" s="103"/>
      <c r="K43" s="103"/>
      <c r="L43" s="103"/>
      <c r="M43" s="101" t="s">
        <v>38</v>
      </c>
      <c r="N43" s="103"/>
    </row>
    <row r="44" spans="1:14" ht="137.25" customHeight="1" x14ac:dyDescent="0.2">
      <c r="A44" s="105"/>
      <c r="B44" s="107"/>
      <c r="C44" s="109"/>
      <c r="D44" s="109"/>
      <c r="E44" s="109"/>
      <c r="F44" s="109"/>
      <c r="G44" s="109"/>
      <c r="H44" s="109"/>
      <c r="I44" s="109"/>
      <c r="J44" s="102"/>
      <c r="K44" s="102"/>
      <c r="L44" s="102"/>
      <c r="M44" s="102"/>
      <c r="N44" s="102"/>
    </row>
    <row r="45" spans="1:14" ht="193.5" customHeight="1" x14ac:dyDescent="0.2">
      <c r="A45" s="104">
        <v>13</v>
      </c>
      <c r="B45" s="106" t="s">
        <v>67</v>
      </c>
      <c r="C45" s="104" t="s">
        <v>68</v>
      </c>
      <c r="D45" s="104" t="s">
        <v>69</v>
      </c>
      <c r="E45" s="104" t="s">
        <v>45</v>
      </c>
      <c r="F45" s="116">
        <v>45078</v>
      </c>
      <c r="G45" s="116">
        <v>45138</v>
      </c>
      <c r="H45" s="104" t="s">
        <v>835</v>
      </c>
      <c r="I45" s="104" t="s">
        <v>868</v>
      </c>
      <c r="J45" s="103"/>
      <c r="K45" s="103"/>
      <c r="L45" s="103"/>
      <c r="M45" s="101" t="s">
        <v>38</v>
      </c>
      <c r="N45" s="103"/>
    </row>
    <row r="46" spans="1:14" ht="105.75" customHeight="1" x14ac:dyDescent="0.2">
      <c r="A46" s="105"/>
      <c r="B46" s="107"/>
      <c r="C46" s="109"/>
      <c r="D46" s="109"/>
      <c r="E46" s="109"/>
      <c r="F46" s="109"/>
      <c r="G46" s="109"/>
      <c r="H46" s="109"/>
      <c r="I46" s="109"/>
      <c r="J46" s="102"/>
      <c r="K46" s="102"/>
      <c r="L46" s="102"/>
      <c r="M46" s="102"/>
      <c r="N46" s="102"/>
    </row>
    <row r="47" spans="1:14" ht="173.25" customHeight="1" x14ac:dyDescent="0.2">
      <c r="A47" s="104">
        <v>14</v>
      </c>
      <c r="B47" s="106" t="s">
        <v>869</v>
      </c>
      <c r="C47" s="104" t="s">
        <v>68</v>
      </c>
      <c r="D47" s="104" t="s">
        <v>69</v>
      </c>
      <c r="E47" s="104" t="s">
        <v>45</v>
      </c>
      <c r="F47" s="116">
        <v>45078</v>
      </c>
      <c r="G47" s="116">
        <v>45138</v>
      </c>
      <c r="H47" s="104" t="s">
        <v>835</v>
      </c>
      <c r="I47" s="104" t="s">
        <v>868</v>
      </c>
      <c r="J47" s="103"/>
      <c r="K47" s="103"/>
      <c r="L47" s="103"/>
      <c r="M47" s="101" t="s">
        <v>38</v>
      </c>
      <c r="N47" s="103"/>
    </row>
    <row r="48" spans="1:14" ht="180.75" customHeight="1" x14ac:dyDescent="0.2">
      <c r="A48" s="105"/>
      <c r="B48" s="107"/>
      <c r="C48" s="109"/>
      <c r="D48" s="109"/>
      <c r="E48" s="109"/>
      <c r="F48" s="109"/>
      <c r="G48" s="109"/>
      <c r="H48" s="109"/>
      <c r="I48" s="109"/>
      <c r="J48" s="102"/>
      <c r="K48" s="102"/>
      <c r="L48" s="102"/>
      <c r="M48" s="102"/>
      <c r="N48" s="102"/>
    </row>
    <row r="49" spans="1:14" ht="141.75" customHeight="1" x14ac:dyDescent="0.2">
      <c r="A49" s="111">
        <v>15</v>
      </c>
      <c r="B49" s="106" t="s">
        <v>70</v>
      </c>
      <c r="C49" s="108" t="s">
        <v>71</v>
      </c>
      <c r="D49" s="108" t="s">
        <v>72</v>
      </c>
      <c r="E49" s="108" t="s">
        <v>45</v>
      </c>
      <c r="F49" s="120">
        <v>45078</v>
      </c>
      <c r="G49" s="121">
        <v>45138</v>
      </c>
      <c r="H49" s="108" t="s">
        <v>837</v>
      </c>
      <c r="I49" s="104" t="s">
        <v>836</v>
      </c>
      <c r="J49" s="103"/>
      <c r="K49" s="103"/>
      <c r="L49" s="103"/>
      <c r="M49" s="101" t="s">
        <v>38</v>
      </c>
      <c r="N49" s="103"/>
    </row>
    <row r="50" spans="1:14" ht="174.75" customHeight="1" x14ac:dyDescent="0.2">
      <c r="A50" s="105"/>
      <c r="B50" s="107"/>
      <c r="C50" s="109"/>
      <c r="D50" s="109"/>
      <c r="E50" s="109"/>
      <c r="F50" s="109"/>
      <c r="G50" s="109"/>
      <c r="H50" s="109"/>
      <c r="I50" s="109"/>
      <c r="J50" s="102"/>
      <c r="K50" s="102"/>
      <c r="L50" s="102"/>
      <c r="M50" s="102"/>
      <c r="N50" s="102"/>
    </row>
    <row r="51" spans="1:14" ht="195.75" customHeight="1" x14ac:dyDescent="0.2">
      <c r="A51" s="104">
        <v>16</v>
      </c>
      <c r="B51" s="106" t="s">
        <v>73</v>
      </c>
      <c r="C51" s="108" t="s">
        <v>74</v>
      </c>
      <c r="D51" s="108" t="s">
        <v>75</v>
      </c>
      <c r="E51" s="108" t="s">
        <v>51</v>
      </c>
      <c r="F51" s="110">
        <v>45078</v>
      </c>
      <c r="G51" s="110">
        <v>45291</v>
      </c>
      <c r="H51" s="108" t="s">
        <v>870</v>
      </c>
      <c r="I51" s="104" t="s">
        <v>871</v>
      </c>
      <c r="J51" s="103"/>
      <c r="K51" s="103"/>
      <c r="L51" s="103"/>
      <c r="M51" s="101" t="s">
        <v>38</v>
      </c>
      <c r="N51" s="103"/>
    </row>
    <row r="52" spans="1:14" ht="195.75" customHeight="1" x14ac:dyDescent="0.2">
      <c r="A52" s="105"/>
      <c r="B52" s="107"/>
      <c r="C52" s="109"/>
      <c r="D52" s="109"/>
      <c r="E52" s="109"/>
      <c r="F52" s="109"/>
      <c r="G52" s="109"/>
      <c r="H52" s="109"/>
      <c r="I52" s="109"/>
      <c r="J52" s="102"/>
      <c r="K52" s="102"/>
      <c r="L52" s="102"/>
      <c r="M52" s="102"/>
      <c r="N52" s="102"/>
    </row>
    <row r="53" spans="1:14" ht="233.25" customHeight="1" x14ac:dyDescent="0.2">
      <c r="A53" s="104">
        <v>17</v>
      </c>
      <c r="B53" s="106" t="s">
        <v>76</v>
      </c>
      <c r="C53" s="108" t="s">
        <v>838</v>
      </c>
      <c r="D53" s="108" t="s">
        <v>872</v>
      </c>
      <c r="E53" s="108" t="s">
        <v>51</v>
      </c>
      <c r="F53" s="110">
        <v>45078</v>
      </c>
      <c r="G53" s="119">
        <v>45291</v>
      </c>
      <c r="H53" s="108" t="s">
        <v>876</v>
      </c>
      <c r="I53" s="104" t="s">
        <v>871</v>
      </c>
      <c r="J53" s="103"/>
      <c r="K53" s="103"/>
      <c r="L53" s="103"/>
      <c r="M53" s="101" t="s">
        <v>38</v>
      </c>
      <c r="N53" s="103"/>
    </row>
    <row r="54" spans="1:14" ht="141" customHeight="1" x14ac:dyDescent="0.2">
      <c r="A54" s="105"/>
      <c r="B54" s="107"/>
      <c r="C54" s="109"/>
      <c r="D54" s="109"/>
      <c r="E54" s="109"/>
      <c r="F54" s="109"/>
      <c r="G54" s="109"/>
      <c r="H54" s="109"/>
      <c r="I54" s="109"/>
      <c r="J54" s="102"/>
      <c r="K54" s="102"/>
      <c r="L54" s="102"/>
      <c r="M54" s="102"/>
      <c r="N54" s="102"/>
    </row>
    <row r="55" spans="1:14" ht="271.5" customHeight="1" x14ac:dyDescent="0.2">
      <c r="A55" s="128">
        <v>18</v>
      </c>
      <c r="B55" s="106" t="s">
        <v>886</v>
      </c>
      <c r="C55" s="185" t="s">
        <v>873</v>
      </c>
      <c r="D55" s="108" t="s">
        <v>49</v>
      </c>
      <c r="E55" s="108" t="s">
        <v>37</v>
      </c>
      <c r="F55" s="120">
        <v>45078</v>
      </c>
      <c r="G55" s="120">
        <v>45443</v>
      </c>
      <c r="H55" s="185" t="s">
        <v>875</v>
      </c>
      <c r="I55" s="185" t="s">
        <v>874</v>
      </c>
      <c r="J55" s="103"/>
      <c r="K55" s="103"/>
      <c r="L55" s="103"/>
      <c r="M55" s="101" t="s">
        <v>38</v>
      </c>
      <c r="N55" s="103"/>
    </row>
    <row r="56" spans="1:14" ht="288" customHeight="1" x14ac:dyDescent="0.2">
      <c r="A56" s="129"/>
      <c r="B56" s="130"/>
      <c r="C56" s="186"/>
      <c r="D56" s="188"/>
      <c r="E56" s="188"/>
      <c r="F56" s="190"/>
      <c r="G56" s="190"/>
      <c r="H56" s="186"/>
      <c r="I56" s="186"/>
      <c r="J56" s="127"/>
      <c r="K56" s="127"/>
      <c r="L56" s="127"/>
      <c r="M56" s="192"/>
      <c r="N56" s="127"/>
    </row>
    <row r="57" spans="1:14" ht="266.25" customHeight="1" x14ac:dyDescent="0.2">
      <c r="A57" s="105"/>
      <c r="B57" s="107"/>
      <c r="C57" s="187"/>
      <c r="D57" s="189"/>
      <c r="E57" s="189"/>
      <c r="F57" s="191"/>
      <c r="G57" s="191"/>
      <c r="H57" s="187"/>
      <c r="I57" s="187"/>
      <c r="J57" s="102"/>
      <c r="K57" s="102"/>
      <c r="L57" s="102"/>
      <c r="M57" s="102"/>
      <c r="N57" s="102"/>
    </row>
    <row r="58" spans="1:14" ht="233.25" customHeight="1" x14ac:dyDescent="0.2">
      <c r="A58" s="180">
        <v>19</v>
      </c>
      <c r="B58" s="106" t="s">
        <v>77</v>
      </c>
      <c r="C58" s="108" t="s">
        <v>78</v>
      </c>
      <c r="D58" s="108" t="s">
        <v>79</v>
      </c>
      <c r="E58" s="108" t="s">
        <v>37</v>
      </c>
      <c r="F58" s="120">
        <v>45078</v>
      </c>
      <c r="G58" s="120">
        <v>45443</v>
      </c>
      <c r="H58" s="108" t="s">
        <v>860</v>
      </c>
      <c r="I58" s="104" t="s">
        <v>877</v>
      </c>
      <c r="J58" s="103"/>
      <c r="K58" s="103"/>
      <c r="L58" s="103"/>
      <c r="M58" s="101"/>
      <c r="N58" s="103"/>
    </row>
    <row r="59" spans="1:14" ht="186.75" customHeight="1" x14ac:dyDescent="0.2">
      <c r="A59" s="105"/>
      <c r="B59" s="107"/>
      <c r="C59" s="109"/>
      <c r="D59" s="109"/>
      <c r="E59" s="109"/>
      <c r="F59" s="183"/>
      <c r="G59" s="183"/>
      <c r="H59" s="184"/>
      <c r="I59" s="109"/>
      <c r="J59" s="102"/>
      <c r="K59" s="102"/>
      <c r="L59" s="102"/>
      <c r="M59" s="102"/>
      <c r="N59" s="102"/>
    </row>
    <row r="60" spans="1:14" ht="37.5" customHeight="1" x14ac:dyDescent="0.2">
      <c r="A60" s="64"/>
      <c r="B60" s="43"/>
      <c r="C60" s="43"/>
      <c r="D60" s="43"/>
      <c r="E60" s="43"/>
      <c r="F60" s="43"/>
      <c r="G60" s="43"/>
      <c r="H60" s="43"/>
      <c r="I60" s="43"/>
      <c r="J60" s="37"/>
      <c r="K60" s="37"/>
    </row>
    <row r="61" spans="1:14" ht="37.5" customHeight="1" x14ac:dyDescent="0.2">
      <c r="A61" s="64" t="s">
        <v>80</v>
      </c>
      <c r="B61" s="43"/>
      <c r="C61" s="53"/>
      <c r="D61" s="53"/>
      <c r="E61" s="53"/>
      <c r="F61" s="53"/>
      <c r="G61" s="53"/>
      <c r="H61" s="53"/>
      <c r="I61" s="53"/>
      <c r="J61" s="37"/>
      <c r="K61" s="37"/>
      <c r="L61" s="44"/>
      <c r="M61" s="44"/>
      <c r="N61" s="44"/>
    </row>
    <row r="62" spans="1:14" ht="37.5" customHeight="1" x14ac:dyDescent="0.2">
      <c r="A62" s="65"/>
      <c r="B62" s="45"/>
      <c r="C62" s="117"/>
      <c r="D62" s="118"/>
      <c r="E62" s="118"/>
      <c r="F62" s="66"/>
      <c r="G62" s="66"/>
      <c r="H62" s="66"/>
      <c r="I62" s="66"/>
      <c r="J62" s="117"/>
      <c r="K62" s="118"/>
      <c r="L62" s="118"/>
      <c r="M62" s="45"/>
      <c r="N62" s="45"/>
    </row>
    <row r="63" spans="1:14" ht="37.5" customHeight="1" x14ac:dyDescent="0.2">
      <c r="A63" s="65"/>
      <c r="B63" s="45"/>
      <c r="C63" s="124" t="s">
        <v>81</v>
      </c>
      <c r="D63" s="123"/>
      <c r="E63" s="123"/>
      <c r="F63" s="67"/>
      <c r="G63" s="67"/>
      <c r="H63" s="67"/>
      <c r="I63" s="67"/>
      <c r="J63" s="125" t="s">
        <v>82</v>
      </c>
      <c r="K63" s="126"/>
      <c r="L63" s="126"/>
      <c r="M63" s="66"/>
      <c r="N63" s="45"/>
    </row>
    <row r="64" spans="1:14" ht="37.5" customHeight="1" x14ac:dyDescent="0.2">
      <c r="A64" s="65"/>
      <c r="B64" s="45"/>
      <c r="C64" s="122" t="s">
        <v>83</v>
      </c>
      <c r="D64" s="123"/>
      <c r="E64" s="123"/>
      <c r="F64" s="67"/>
      <c r="G64" s="67"/>
      <c r="H64" s="67"/>
      <c r="I64" s="67"/>
      <c r="J64" s="122" t="s">
        <v>84</v>
      </c>
      <c r="K64" s="123"/>
      <c r="L64" s="123"/>
      <c r="M64" s="66"/>
      <c r="N64" s="45"/>
    </row>
    <row r="65" spans="1:14" ht="37.5" customHeight="1" x14ac:dyDescent="0.2">
      <c r="A65" s="64"/>
      <c r="B65" s="43"/>
      <c r="C65" s="43"/>
      <c r="D65" s="43"/>
      <c r="E65" s="43"/>
      <c r="F65" s="43"/>
      <c r="G65" s="43"/>
      <c r="H65" s="43"/>
      <c r="I65" s="43"/>
      <c r="J65" s="37"/>
      <c r="K65" s="37"/>
      <c r="L65" s="44"/>
      <c r="M65" s="44"/>
      <c r="N65" s="44"/>
    </row>
    <row r="66" spans="1:14" ht="37.5" customHeight="1" x14ac:dyDescent="0.2">
      <c r="A66" s="64"/>
      <c r="B66" s="43"/>
      <c r="C66" s="43"/>
      <c r="D66" s="43"/>
      <c r="E66" s="43"/>
      <c r="F66" s="43"/>
      <c r="G66" s="43"/>
      <c r="H66" s="43"/>
      <c r="I66" s="43"/>
      <c r="J66" s="37"/>
      <c r="K66" s="37"/>
      <c r="L66" s="44"/>
      <c r="M66" s="44"/>
      <c r="N66" s="44"/>
    </row>
    <row r="67" spans="1:14" ht="37.5" customHeight="1" x14ac:dyDescent="0.2">
      <c r="A67" s="64"/>
      <c r="B67" s="43"/>
      <c r="C67" s="43"/>
      <c r="D67" s="43"/>
      <c r="E67" s="43"/>
      <c r="F67" s="43"/>
      <c r="G67" s="43"/>
      <c r="H67" s="43"/>
      <c r="I67" s="43"/>
      <c r="J67" s="37"/>
      <c r="K67" s="37"/>
      <c r="L67" s="44"/>
      <c r="M67" s="44"/>
      <c r="N67" s="44"/>
    </row>
    <row r="68" spans="1:14" ht="37.5" customHeight="1" x14ac:dyDescent="0.2">
      <c r="A68" s="64"/>
      <c r="B68" s="43"/>
      <c r="C68" s="43"/>
      <c r="D68" s="43"/>
      <c r="E68" s="43"/>
      <c r="F68" s="43"/>
      <c r="G68" s="43"/>
      <c r="H68" s="43"/>
      <c r="I68" s="43"/>
      <c r="J68" s="37"/>
      <c r="K68" s="37"/>
      <c r="L68" s="44"/>
      <c r="M68" s="44"/>
      <c r="N68" s="44"/>
    </row>
    <row r="69" spans="1:14" ht="37.5" customHeight="1" x14ac:dyDescent="0.2">
      <c r="A69" s="29"/>
      <c r="B69" s="43"/>
      <c r="C69" s="43"/>
      <c r="D69" s="43"/>
      <c r="E69" s="43"/>
      <c r="F69" s="43"/>
      <c r="G69" s="43"/>
      <c r="H69" s="43"/>
      <c r="I69" s="43"/>
      <c r="J69" s="37"/>
      <c r="K69" s="37"/>
      <c r="L69" s="44"/>
      <c r="M69" s="44"/>
      <c r="N69" s="44"/>
    </row>
    <row r="70" spans="1:14" ht="37.5" customHeight="1" x14ac:dyDescent="0.2">
      <c r="A70" s="29"/>
      <c r="B70" s="43"/>
      <c r="C70" s="53"/>
      <c r="D70" s="53"/>
      <c r="E70" s="53"/>
      <c r="F70" s="53"/>
      <c r="G70" s="53"/>
      <c r="H70" s="53"/>
      <c r="I70" s="53"/>
      <c r="J70" s="37"/>
      <c r="K70" s="37"/>
      <c r="L70" s="44"/>
      <c r="M70" s="44"/>
      <c r="N70" s="44"/>
    </row>
    <row r="71" spans="1:14" ht="37.5" customHeight="1" x14ac:dyDescent="0.2">
      <c r="A71" s="68"/>
      <c r="B71" s="43"/>
      <c r="C71" s="53"/>
      <c r="D71" s="53"/>
      <c r="E71" s="53"/>
      <c r="F71" s="69"/>
      <c r="G71" s="69"/>
      <c r="H71" s="69"/>
      <c r="I71" s="69"/>
      <c r="J71" s="37"/>
      <c r="K71" s="37"/>
      <c r="L71" s="44"/>
      <c r="M71" s="44"/>
      <c r="N71" s="44"/>
    </row>
    <row r="72" spans="1:14" ht="37.5" customHeight="1" x14ac:dyDescent="0.2">
      <c r="A72" s="60"/>
      <c r="B72" s="44"/>
      <c r="C72" s="53"/>
      <c r="D72" s="53"/>
      <c r="E72" s="53"/>
      <c r="F72" s="37"/>
      <c r="G72" s="37"/>
      <c r="H72" s="37"/>
      <c r="I72" s="37"/>
      <c r="J72" s="37"/>
      <c r="K72" s="37"/>
      <c r="L72" s="44"/>
      <c r="M72" s="44"/>
      <c r="N72" s="44"/>
    </row>
    <row r="73" spans="1:14" ht="37.5" customHeight="1" x14ac:dyDescent="0.2">
      <c r="A73" s="29"/>
      <c r="B73" s="43"/>
      <c r="C73" s="43"/>
      <c r="D73" s="43"/>
      <c r="E73" s="43"/>
      <c r="F73" s="43"/>
      <c r="G73" s="43"/>
      <c r="H73" s="43"/>
      <c r="I73" s="43"/>
      <c r="J73" s="37"/>
      <c r="K73" s="37"/>
      <c r="L73" s="44"/>
      <c r="M73" s="44"/>
      <c r="N73" s="44"/>
    </row>
    <row r="74" spans="1:14" ht="37.5" customHeight="1" x14ac:dyDescent="0.2">
      <c r="A74" s="68"/>
      <c r="B74" s="43"/>
      <c r="C74" s="43"/>
      <c r="D74" s="43"/>
      <c r="E74" s="43"/>
      <c r="F74" s="43"/>
      <c r="G74" s="43"/>
      <c r="H74" s="43"/>
      <c r="I74" s="43"/>
      <c r="J74" s="37"/>
      <c r="K74" s="37"/>
      <c r="L74" s="44"/>
      <c r="M74" s="44"/>
      <c r="N74" s="44"/>
    </row>
    <row r="75" spans="1:14" ht="37.5" customHeight="1" x14ac:dyDescent="0.2">
      <c r="A75" s="60"/>
      <c r="B75" s="44"/>
      <c r="C75" s="43"/>
      <c r="D75" s="43"/>
      <c r="E75" s="43"/>
      <c r="F75" s="43"/>
      <c r="G75" s="43"/>
      <c r="H75" s="43"/>
      <c r="I75" s="43"/>
      <c r="J75" s="37"/>
      <c r="K75" s="37"/>
      <c r="L75" s="44"/>
      <c r="M75" s="44"/>
    </row>
    <row r="76" spans="1:14" ht="37.5" customHeight="1" x14ac:dyDescent="0.2">
      <c r="A76" s="29"/>
      <c r="B76" s="43"/>
      <c r="C76" s="43"/>
      <c r="D76" s="43"/>
      <c r="E76" s="43"/>
      <c r="F76" s="43"/>
      <c r="G76" s="43"/>
      <c r="H76" s="43"/>
      <c r="I76" s="43"/>
      <c r="J76" s="37"/>
      <c r="K76" s="37"/>
      <c r="L76" s="44"/>
      <c r="M76" s="44"/>
      <c r="N76" s="44"/>
    </row>
    <row r="77" spans="1:14" ht="37.5" customHeight="1" x14ac:dyDescent="0.2">
      <c r="A77" s="29"/>
      <c r="B77" s="43"/>
      <c r="C77" s="43"/>
      <c r="D77" s="43"/>
      <c r="E77" s="43"/>
      <c r="F77" s="43"/>
      <c r="G77" s="43"/>
      <c r="H77" s="43"/>
      <c r="I77" s="43"/>
      <c r="J77" s="37"/>
      <c r="K77" s="37"/>
      <c r="L77" s="44"/>
      <c r="M77" s="44"/>
      <c r="N77" s="44"/>
    </row>
    <row r="78" spans="1:14" ht="37.5" customHeight="1" x14ac:dyDescent="0.2">
      <c r="A78" s="29"/>
      <c r="B78" s="43"/>
      <c r="C78" s="43"/>
      <c r="D78" s="43"/>
      <c r="E78" s="43"/>
      <c r="F78" s="43"/>
      <c r="G78" s="43"/>
      <c r="H78" s="43"/>
      <c r="I78" s="43"/>
      <c r="J78" s="37"/>
      <c r="K78" s="37"/>
      <c r="L78" s="44"/>
      <c r="M78" s="44"/>
      <c r="N78" s="44"/>
    </row>
    <row r="79" spans="1:14" ht="37.5" customHeight="1" x14ac:dyDescent="0.2">
      <c r="A79" s="29"/>
      <c r="B79" s="43"/>
      <c r="C79" s="43"/>
      <c r="D79" s="43"/>
      <c r="E79" s="43"/>
      <c r="F79" s="43"/>
      <c r="G79" s="43"/>
      <c r="H79" s="43"/>
      <c r="I79" s="43"/>
      <c r="J79" s="37"/>
      <c r="K79" s="37"/>
      <c r="L79" s="44"/>
      <c r="M79" s="44"/>
      <c r="N79" s="44"/>
    </row>
    <row r="80" spans="1:14" ht="37.5" customHeight="1" x14ac:dyDescent="0.2">
      <c r="A80" s="29"/>
      <c r="B80" s="43"/>
      <c r="C80" s="54"/>
      <c r="D80" s="54"/>
      <c r="E80" s="54"/>
      <c r="F80" s="54"/>
      <c r="G80" s="54"/>
      <c r="H80" s="43"/>
      <c r="I80" s="43"/>
      <c r="J80" s="37"/>
      <c r="K80" s="37"/>
      <c r="M80" s="44"/>
    </row>
    <row r="81" spans="1:14" ht="37.5" customHeight="1" x14ac:dyDescent="0.2">
      <c r="A81" s="29"/>
      <c r="B81" s="43"/>
      <c r="C81" s="54"/>
      <c r="D81" s="54"/>
      <c r="E81" s="54"/>
      <c r="F81" s="54"/>
      <c r="G81" s="54"/>
      <c r="H81" s="43"/>
      <c r="I81" s="43"/>
      <c r="J81" s="37"/>
      <c r="K81" s="37"/>
      <c r="M81" s="44"/>
    </row>
    <row r="82" spans="1:14" ht="37.5" customHeight="1" x14ac:dyDescent="0.2">
      <c r="A82" s="29"/>
      <c r="B82" s="43"/>
      <c r="C82" s="54"/>
      <c r="D82" s="54"/>
      <c r="E82" s="54"/>
      <c r="F82" s="54"/>
      <c r="G82" s="54"/>
      <c r="H82" s="43"/>
      <c r="I82" s="43"/>
      <c r="J82" s="37"/>
      <c r="K82" s="37"/>
      <c r="M82" s="44"/>
    </row>
    <row r="83" spans="1:14" ht="37.5" customHeight="1" x14ac:dyDescent="0.2">
      <c r="A83" s="29"/>
      <c r="B83" s="43"/>
      <c r="C83" s="54"/>
      <c r="D83" s="54"/>
      <c r="E83" s="54"/>
      <c r="F83" s="54"/>
      <c r="G83" s="54"/>
      <c r="H83" s="43"/>
      <c r="I83" s="43"/>
      <c r="J83" s="37"/>
      <c r="K83" s="37"/>
      <c r="M83" s="44"/>
    </row>
    <row r="84" spans="1:14" ht="37.5" customHeight="1" x14ac:dyDescent="0.2">
      <c r="A84" s="29"/>
      <c r="B84" s="43"/>
      <c r="C84" s="43"/>
      <c r="D84" s="43"/>
      <c r="E84" s="43"/>
      <c r="F84" s="43"/>
      <c r="G84" s="43"/>
      <c r="H84" s="43"/>
      <c r="I84" s="43"/>
      <c r="J84" s="37"/>
      <c r="K84" s="37"/>
      <c r="M84" s="44"/>
    </row>
    <row r="85" spans="1:14" ht="37.5" customHeight="1" x14ac:dyDescent="0.2">
      <c r="A85" s="29"/>
      <c r="B85" s="43"/>
      <c r="C85" s="54"/>
      <c r="D85" s="54"/>
      <c r="E85" s="54"/>
      <c r="F85" s="54"/>
      <c r="G85" s="54"/>
      <c r="H85" s="43"/>
      <c r="I85" s="43"/>
      <c r="J85" s="37"/>
      <c r="K85" s="37"/>
      <c r="M85" s="44"/>
    </row>
    <row r="86" spans="1:14" ht="37.5" customHeight="1" x14ac:dyDescent="0.2">
      <c r="A86" s="29"/>
      <c r="B86" s="43"/>
      <c r="C86" s="53"/>
      <c r="D86" s="53"/>
      <c r="E86" s="53"/>
      <c r="F86" s="53"/>
      <c r="G86" s="53"/>
      <c r="H86" s="53"/>
      <c r="I86" s="53"/>
      <c r="J86" s="37"/>
      <c r="K86" s="37"/>
      <c r="M86" s="44"/>
    </row>
    <row r="87" spans="1:14" ht="37.5" customHeight="1" x14ac:dyDescent="0.2">
      <c r="A87" s="68"/>
      <c r="B87" s="43"/>
      <c r="C87" s="53"/>
      <c r="D87" s="53"/>
      <c r="E87" s="53"/>
      <c r="F87" s="53"/>
      <c r="G87" s="53"/>
      <c r="H87" s="53"/>
      <c r="I87" s="53"/>
      <c r="J87" s="37"/>
      <c r="K87" s="37"/>
      <c r="M87" s="44"/>
    </row>
    <row r="88" spans="1:14" ht="37.5" customHeight="1" x14ac:dyDescent="0.2">
      <c r="A88" s="60"/>
      <c r="B88" s="44"/>
      <c r="C88" s="53"/>
      <c r="D88" s="53"/>
      <c r="E88" s="53"/>
      <c r="F88" s="53"/>
      <c r="G88" s="53"/>
      <c r="H88" s="53"/>
      <c r="I88" s="53"/>
      <c r="J88" s="37"/>
      <c r="K88" s="37"/>
      <c r="M88" s="44"/>
    </row>
    <row r="89" spans="1:14" ht="37.5" customHeight="1" x14ac:dyDescent="0.2">
      <c r="A89" s="43"/>
      <c r="B89" s="46"/>
      <c r="C89" s="46"/>
      <c r="D89" s="47"/>
      <c r="E89" s="47"/>
      <c r="F89" s="43"/>
      <c r="G89" s="43"/>
      <c r="H89" s="43"/>
      <c r="I89" s="48"/>
      <c r="J89" s="37"/>
      <c r="K89" s="37"/>
      <c r="L89" s="49"/>
      <c r="M89" s="44"/>
      <c r="N89" s="46"/>
    </row>
    <row r="90" spans="1:14" ht="37.5" customHeight="1" x14ac:dyDescent="0.2">
      <c r="A90" s="43"/>
      <c r="B90" s="46"/>
      <c r="C90" s="46"/>
      <c r="D90" s="46"/>
      <c r="E90" s="46"/>
      <c r="F90" s="43"/>
      <c r="G90" s="43"/>
      <c r="H90" s="43"/>
      <c r="I90" s="43"/>
      <c r="J90" s="37"/>
      <c r="K90" s="37"/>
      <c r="L90" s="49"/>
      <c r="M90" s="44"/>
      <c r="N90" s="46"/>
    </row>
    <row r="91" spans="1:14" ht="37.5" customHeight="1" x14ac:dyDescent="0.2">
      <c r="A91" s="43"/>
      <c r="B91" s="46"/>
      <c r="C91" s="46"/>
      <c r="D91" s="46"/>
      <c r="E91" s="46"/>
      <c r="F91" s="43"/>
      <c r="G91" s="43"/>
      <c r="H91" s="43"/>
      <c r="I91" s="43"/>
      <c r="J91" s="37"/>
      <c r="K91" s="37"/>
      <c r="L91" s="49"/>
      <c r="M91" s="44"/>
      <c r="N91" s="46"/>
    </row>
    <row r="92" spans="1:14" ht="37.5" customHeight="1" x14ac:dyDescent="0.2">
      <c r="A92" s="43"/>
      <c r="B92" s="46"/>
      <c r="C92" s="46"/>
      <c r="D92" s="46"/>
      <c r="E92" s="46"/>
      <c r="F92" s="43"/>
      <c r="G92" s="43"/>
      <c r="H92" s="43"/>
      <c r="I92" s="43"/>
      <c r="J92" s="37"/>
      <c r="K92" s="37"/>
      <c r="L92" s="50"/>
      <c r="M92" s="44"/>
      <c r="N92" s="46"/>
    </row>
    <row r="93" spans="1:14" ht="37.5" customHeight="1" x14ac:dyDescent="0.2">
      <c r="A93" s="43"/>
      <c r="B93" s="46"/>
      <c r="C93" s="46"/>
      <c r="D93" s="46"/>
      <c r="E93" s="46"/>
      <c r="F93" s="43"/>
      <c r="G93" s="43"/>
      <c r="H93" s="43"/>
      <c r="I93" s="43"/>
      <c r="J93" s="37"/>
      <c r="K93" s="37"/>
      <c r="L93" s="49"/>
      <c r="M93" s="44"/>
      <c r="N93" s="46"/>
    </row>
    <row r="94" spans="1:14" ht="37.5" customHeight="1" x14ac:dyDescent="0.2">
      <c r="A94" s="43"/>
      <c r="B94" s="46"/>
      <c r="C94" s="46"/>
      <c r="D94" s="46"/>
      <c r="E94" s="46"/>
      <c r="F94" s="43"/>
      <c r="G94" s="43"/>
      <c r="H94" s="43"/>
      <c r="I94" s="51"/>
      <c r="J94" s="37"/>
      <c r="K94" s="37"/>
      <c r="L94" s="49"/>
      <c r="M94" s="44"/>
      <c r="N94" s="46"/>
    </row>
    <row r="95" spans="1:14" ht="37.5" customHeight="1" x14ac:dyDescent="0.2">
      <c r="A95" s="43"/>
      <c r="B95" s="46"/>
      <c r="C95" s="46"/>
      <c r="D95" s="46"/>
      <c r="E95" s="46"/>
      <c r="F95" s="43"/>
      <c r="G95" s="43"/>
      <c r="H95" s="43"/>
      <c r="I95" s="43"/>
      <c r="J95" s="37"/>
      <c r="K95" s="37"/>
      <c r="L95" s="50"/>
      <c r="M95" s="44"/>
      <c r="N95" s="46"/>
    </row>
    <row r="96" spans="1:14" ht="37.5" customHeight="1" x14ac:dyDescent="0.2">
      <c r="A96" s="43"/>
      <c r="B96" s="52"/>
      <c r="C96" s="46"/>
      <c r="D96" s="47"/>
      <c r="E96" s="47"/>
      <c r="F96" s="43"/>
      <c r="G96" s="43"/>
      <c r="H96" s="43"/>
      <c r="I96" s="43"/>
      <c r="J96" s="37"/>
      <c r="K96" s="37"/>
      <c r="L96" s="49"/>
      <c r="M96" s="44"/>
      <c r="N96" s="70"/>
    </row>
    <row r="97" spans="1:14" ht="37.5" customHeight="1" x14ac:dyDescent="0.2">
      <c r="A97" s="43"/>
      <c r="B97" s="52"/>
      <c r="C97" s="46"/>
      <c r="D97" s="47"/>
      <c r="E97" s="47"/>
      <c r="F97" s="43"/>
      <c r="G97" s="43"/>
      <c r="H97" s="43"/>
      <c r="I97" s="43"/>
      <c r="J97" s="37"/>
      <c r="K97" s="37"/>
      <c r="L97" s="49"/>
      <c r="M97" s="44"/>
      <c r="N97" s="70"/>
    </row>
    <row r="98" spans="1:14" ht="37.5" customHeight="1" x14ac:dyDescent="0.2">
      <c r="A98" s="43"/>
      <c r="B98" s="46"/>
      <c r="C98" s="46"/>
      <c r="D98" s="46"/>
      <c r="E98" s="46"/>
      <c r="F98" s="43"/>
      <c r="G98" s="43"/>
      <c r="H98" s="43"/>
      <c r="I98" s="43"/>
      <c r="J98" s="37"/>
      <c r="K98" s="37"/>
      <c r="L98" s="50"/>
      <c r="M98" s="44"/>
      <c r="N98" s="56"/>
    </row>
    <row r="99" spans="1:14" ht="37.5" customHeight="1" x14ac:dyDescent="0.2">
      <c r="A99" s="43"/>
      <c r="B99" s="46"/>
      <c r="C99" s="46"/>
      <c r="D99" s="46"/>
      <c r="E99" s="46"/>
      <c r="F99" s="43"/>
      <c r="G99" s="43"/>
      <c r="H99" s="43"/>
      <c r="I99" s="43"/>
      <c r="J99" s="37"/>
      <c r="K99" s="37"/>
      <c r="L99" s="50"/>
      <c r="M99" s="44"/>
      <c r="N99" s="56"/>
    </row>
    <row r="100" spans="1:14" ht="37.5" customHeight="1" x14ac:dyDescent="0.2">
      <c r="A100" s="44"/>
      <c r="B100" s="46"/>
      <c r="C100" s="46"/>
      <c r="D100" s="46"/>
      <c r="E100" s="46"/>
      <c r="F100" s="43"/>
      <c r="G100" s="43"/>
      <c r="H100" s="43"/>
      <c r="I100" s="43"/>
      <c r="J100" s="37"/>
      <c r="K100" s="37"/>
      <c r="L100" s="50"/>
      <c r="M100" s="44"/>
      <c r="N100" s="56"/>
    </row>
    <row r="101" spans="1:14" ht="37.5" customHeight="1" x14ac:dyDescent="0.2">
      <c r="A101" s="43"/>
      <c r="B101" s="46"/>
      <c r="C101" s="46"/>
      <c r="D101" s="46"/>
      <c r="E101" s="46"/>
      <c r="F101" s="43"/>
      <c r="G101" s="43"/>
      <c r="H101" s="43"/>
      <c r="I101" s="51"/>
      <c r="J101" s="37"/>
      <c r="K101" s="37"/>
      <c r="L101" s="50"/>
      <c r="M101" s="44"/>
      <c r="N101" s="46"/>
    </row>
    <row r="102" spans="1:14" ht="37.5" customHeight="1" x14ac:dyDescent="0.2">
      <c r="A102" s="43"/>
      <c r="B102" s="46"/>
      <c r="C102" s="46"/>
      <c r="D102" s="46"/>
      <c r="E102" s="46"/>
      <c r="F102" s="43"/>
      <c r="G102" s="43"/>
      <c r="H102" s="43"/>
      <c r="I102" s="43"/>
      <c r="J102" s="37"/>
      <c r="K102" s="37"/>
      <c r="L102" s="50"/>
      <c r="M102" s="44"/>
      <c r="N102" s="46"/>
    </row>
    <row r="103" spans="1:14" ht="37.5" customHeight="1" x14ac:dyDescent="0.2">
      <c r="A103" s="43"/>
      <c r="B103" s="46"/>
      <c r="C103" s="46"/>
      <c r="D103" s="47"/>
      <c r="E103" s="47"/>
      <c r="F103" s="43"/>
      <c r="G103" s="43"/>
      <c r="H103" s="43"/>
      <c r="I103" s="43"/>
      <c r="J103" s="37"/>
      <c r="K103" s="37"/>
      <c r="L103" s="50"/>
      <c r="M103" s="44"/>
      <c r="N103" s="46"/>
    </row>
    <row r="104" spans="1:14" ht="37.5" customHeight="1" x14ac:dyDescent="0.2">
      <c r="A104" s="43"/>
      <c r="B104" s="46"/>
      <c r="C104" s="46"/>
      <c r="D104" s="46"/>
      <c r="E104" s="46"/>
      <c r="F104" s="43"/>
      <c r="G104" s="43"/>
      <c r="H104" s="43"/>
      <c r="I104" s="43"/>
      <c r="J104" s="37"/>
      <c r="K104" s="37"/>
      <c r="L104" s="50"/>
      <c r="M104" s="44"/>
      <c r="N104" s="46"/>
    </row>
    <row r="105" spans="1:14" ht="37.5" customHeight="1" x14ac:dyDescent="0.2">
      <c r="A105" s="43"/>
      <c r="B105" s="43"/>
      <c r="C105" s="43"/>
      <c r="D105" s="43"/>
      <c r="E105" s="43"/>
      <c r="F105" s="43"/>
      <c r="G105" s="43"/>
      <c r="H105" s="43"/>
      <c r="I105" s="43"/>
      <c r="J105" s="37"/>
      <c r="K105" s="37"/>
      <c r="L105" s="49"/>
      <c r="M105" s="44"/>
      <c r="N105" s="46"/>
    </row>
    <row r="106" spans="1:14" ht="37.5" customHeight="1" x14ac:dyDescent="0.2">
      <c r="A106" s="43"/>
      <c r="B106" s="43"/>
      <c r="C106" s="43"/>
      <c r="D106" s="43"/>
      <c r="E106" s="43"/>
      <c r="F106" s="43"/>
      <c r="G106" s="43"/>
      <c r="H106" s="43"/>
      <c r="I106" s="43"/>
      <c r="J106" s="37"/>
      <c r="K106" s="37"/>
      <c r="L106" s="49"/>
      <c r="M106" s="44"/>
      <c r="N106" s="46"/>
    </row>
    <row r="107" spans="1:14" ht="37.5" customHeight="1" x14ac:dyDescent="0.2">
      <c r="A107" s="43"/>
      <c r="B107" s="43"/>
      <c r="C107" s="43"/>
      <c r="D107" s="43"/>
      <c r="E107" s="43"/>
      <c r="F107" s="43"/>
      <c r="G107" s="43"/>
      <c r="H107" s="43"/>
      <c r="I107" s="43"/>
      <c r="J107" s="37"/>
      <c r="K107" s="37"/>
      <c r="L107" s="49"/>
      <c r="M107" s="44"/>
      <c r="N107" s="46"/>
    </row>
    <row r="108" spans="1:14" ht="37.5" customHeight="1" x14ac:dyDescent="0.2">
      <c r="A108" s="43"/>
      <c r="B108" s="43"/>
      <c r="C108" s="43"/>
      <c r="D108" s="43"/>
      <c r="E108" s="43"/>
      <c r="F108" s="43"/>
      <c r="G108" s="43"/>
      <c r="H108" s="43"/>
      <c r="I108" s="43"/>
      <c r="J108" s="37"/>
      <c r="K108" s="37"/>
      <c r="L108" s="50"/>
      <c r="M108" s="44"/>
      <c r="N108" s="46"/>
    </row>
    <row r="109" spans="1:14" ht="37.5" customHeight="1" x14ac:dyDescent="0.2">
      <c r="A109" s="43"/>
      <c r="B109" s="43"/>
      <c r="C109" s="43"/>
      <c r="D109" s="43"/>
      <c r="E109" s="43"/>
      <c r="F109" s="43"/>
      <c r="G109" s="43"/>
      <c r="H109" s="43"/>
      <c r="I109" s="43"/>
      <c r="J109" s="37"/>
      <c r="K109" s="37"/>
      <c r="L109" s="49"/>
      <c r="M109" s="44"/>
      <c r="N109" s="46"/>
    </row>
    <row r="110" spans="1:14" ht="37.5" customHeight="1" x14ac:dyDescent="0.2">
      <c r="A110" s="43"/>
      <c r="B110" s="43"/>
      <c r="C110" s="43"/>
      <c r="D110" s="43"/>
      <c r="E110" s="43"/>
      <c r="F110" s="43"/>
      <c r="G110" s="43"/>
      <c r="H110" s="43"/>
      <c r="I110" s="43"/>
      <c r="J110" s="37"/>
      <c r="K110" s="37"/>
      <c r="L110" s="49"/>
      <c r="M110" s="44"/>
      <c r="N110" s="46"/>
    </row>
    <row r="111" spans="1:14" ht="37.5" customHeight="1" x14ac:dyDescent="0.2">
      <c r="A111" s="43"/>
      <c r="B111" s="43"/>
      <c r="C111" s="43"/>
      <c r="D111" s="43"/>
      <c r="E111" s="43"/>
      <c r="F111" s="43"/>
      <c r="G111" s="43"/>
      <c r="H111" s="43"/>
      <c r="I111" s="43"/>
      <c r="J111" s="37"/>
      <c r="K111" s="37"/>
      <c r="L111" s="50"/>
      <c r="M111" s="44"/>
      <c r="N111" s="46"/>
    </row>
    <row r="112" spans="1:14" ht="37.5" customHeight="1" x14ac:dyDescent="0.2">
      <c r="A112" s="43"/>
      <c r="B112" s="43"/>
      <c r="C112" s="43"/>
      <c r="D112" s="43"/>
      <c r="E112" s="43"/>
      <c r="F112" s="43"/>
      <c r="G112" s="43"/>
      <c r="H112" s="43"/>
      <c r="I112" s="43"/>
      <c r="J112" s="37"/>
      <c r="K112" s="37"/>
      <c r="L112" s="49"/>
      <c r="M112" s="37"/>
      <c r="N112" s="70"/>
    </row>
    <row r="113" spans="1:14" ht="37.5" customHeight="1" x14ac:dyDescent="0.2">
      <c r="A113" s="43"/>
      <c r="B113" s="43"/>
      <c r="C113" s="53"/>
      <c r="D113" s="53"/>
      <c r="E113" s="53"/>
      <c r="F113" s="53"/>
      <c r="G113" s="53"/>
      <c r="H113" s="53"/>
      <c r="I113" s="53"/>
      <c r="J113" s="37"/>
      <c r="K113" s="37"/>
      <c r="L113" s="49"/>
      <c r="M113" s="37"/>
      <c r="N113" s="70"/>
    </row>
    <row r="114" spans="1:14" ht="37.5" customHeight="1" x14ac:dyDescent="0.2">
      <c r="A114" s="43"/>
      <c r="B114" s="43"/>
      <c r="C114" s="53"/>
      <c r="D114" s="53"/>
      <c r="E114" s="53"/>
      <c r="F114" s="53"/>
      <c r="G114" s="53"/>
      <c r="H114" s="53"/>
      <c r="I114" s="53"/>
      <c r="J114" s="37"/>
      <c r="K114" s="37"/>
      <c r="L114" s="50"/>
      <c r="M114" s="44"/>
      <c r="N114" s="56"/>
    </row>
    <row r="115" spans="1:14" ht="37.5" customHeight="1" x14ac:dyDescent="0.2">
      <c r="A115" s="43"/>
      <c r="B115" s="43"/>
      <c r="C115" s="43"/>
      <c r="D115" s="43"/>
      <c r="E115" s="43"/>
      <c r="F115" s="43"/>
      <c r="G115" s="43"/>
      <c r="H115" s="43"/>
      <c r="I115" s="43"/>
      <c r="J115" s="37"/>
      <c r="K115" s="37"/>
      <c r="L115" s="50"/>
      <c r="M115" s="44"/>
      <c r="N115" s="56"/>
    </row>
    <row r="116" spans="1:14" ht="37.5" customHeight="1" x14ac:dyDescent="0.2">
      <c r="A116" s="43"/>
      <c r="B116" s="43"/>
      <c r="C116" s="43"/>
      <c r="D116" s="43"/>
      <c r="E116" s="43"/>
      <c r="F116" s="43"/>
      <c r="G116" s="43"/>
      <c r="H116" s="43"/>
      <c r="I116" s="43"/>
      <c r="J116" s="37"/>
      <c r="K116" s="37"/>
      <c r="L116" s="50"/>
      <c r="M116" s="44"/>
      <c r="N116" s="56"/>
    </row>
    <row r="117" spans="1:14" ht="37.5" customHeight="1" x14ac:dyDescent="0.2">
      <c r="A117" s="43"/>
      <c r="B117" s="43"/>
      <c r="C117" s="53"/>
      <c r="D117" s="53"/>
      <c r="E117" s="53"/>
      <c r="F117" s="53"/>
      <c r="G117" s="53"/>
      <c r="H117" s="53"/>
      <c r="I117" s="53"/>
      <c r="J117" s="37"/>
      <c r="K117" s="37"/>
      <c r="L117" s="50"/>
      <c r="M117" s="37"/>
      <c r="N117" s="52"/>
    </row>
    <row r="118" spans="1:14" ht="37.5" customHeight="1" x14ac:dyDescent="0.2">
      <c r="A118" s="43"/>
      <c r="B118" s="43"/>
      <c r="C118" s="43"/>
      <c r="D118" s="43"/>
      <c r="E118" s="43"/>
      <c r="F118" s="43"/>
      <c r="G118" s="43"/>
      <c r="H118" s="43"/>
      <c r="I118" s="43"/>
      <c r="J118" s="37"/>
      <c r="K118" s="37"/>
      <c r="L118" s="50"/>
      <c r="M118" s="37"/>
      <c r="N118" s="52"/>
    </row>
    <row r="119" spans="1:14" ht="37.5" customHeight="1" x14ac:dyDescent="0.2">
      <c r="A119" s="43"/>
      <c r="B119" s="43"/>
      <c r="C119" s="43"/>
      <c r="D119" s="43"/>
      <c r="E119" s="43"/>
      <c r="F119" s="43"/>
      <c r="G119" s="43"/>
      <c r="H119" s="43"/>
      <c r="I119" s="43"/>
      <c r="J119" s="37"/>
      <c r="K119" s="37"/>
      <c r="L119" s="50"/>
      <c r="M119" s="37"/>
      <c r="N119" s="52"/>
    </row>
    <row r="120" spans="1:14" ht="37.5" customHeight="1" x14ac:dyDescent="0.2">
      <c r="A120" s="43"/>
      <c r="B120" s="43"/>
      <c r="C120" s="43"/>
      <c r="D120" s="43"/>
      <c r="E120" s="43"/>
      <c r="F120" s="43"/>
      <c r="G120" s="43"/>
      <c r="H120" s="43"/>
      <c r="I120" s="43"/>
      <c r="J120" s="37"/>
      <c r="K120" s="37"/>
      <c r="L120" s="50"/>
      <c r="M120" s="37"/>
      <c r="N120" s="52"/>
    </row>
    <row r="121" spans="1:14" ht="37.5" customHeight="1" x14ac:dyDescent="0.2">
      <c r="A121" s="43"/>
      <c r="B121" s="43"/>
      <c r="C121" s="43"/>
      <c r="D121" s="43"/>
      <c r="E121" s="43"/>
      <c r="F121" s="43"/>
      <c r="G121" s="43"/>
      <c r="H121" s="43"/>
      <c r="I121" s="43"/>
      <c r="J121" s="37"/>
      <c r="K121" s="37"/>
      <c r="L121" s="50"/>
      <c r="M121" s="37"/>
      <c r="N121" s="52"/>
    </row>
    <row r="122" spans="1:14" ht="37.5" customHeight="1" x14ac:dyDescent="0.2">
      <c r="A122" s="43"/>
      <c r="B122" s="43"/>
      <c r="C122" s="43"/>
      <c r="D122" s="43"/>
      <c r="E122" s="43"/>
      <c r="F122" s="43"/>
      <c r="G122" s="43"/>
      <c r="H122" s="43"/>
      <c r="I122" s="43"/>
      <c r="J122" s="37"/>
      <c r="K122" s="37"/>
      <c r="L122" s="43"/>
      <c r="M122" s="44"/>
      <c r="N122" s="55"/>
    </row>
    <row r="123" spans="1:14" ht="37.5" customHeight="1" x14ac:dyDescent="0.2">
      <c r="A123" s="43"/>
      <c r="B123" s="43"/>
      <c r="C123" s="43"/>
      <c r="D123" s="43"/>
      <c r="E123" s="43"/>
      <c r="F123" s="43"/>
      <c r="G123" s="43"/>
      <c r="H123" s="43"/>
      <c r="I123" s="43"/>
      <c r="J123" s="37"/>
      <c r="K123" s="37"/>
      <c r="L123" s="43"/>
      <c r="M123" s="37"/>
      <c r="N123" s="54"/>
    </row>
    <row r="124" spans="1:14" ht="37.5" customHeight="1" x14ac:dyDescent="0.2">
      <c r="A124" s="43"/>
      <c r="B124" s="43"/>
      <c r="C124" s="43"/>
      <c r="D124" s="43"/>
      <c r="E124" s="43"/>
      <c r="F124" s="43"/>
      <c r="G124" s="43"/>
      <c r="H124" s="43"/>
      <c r="I124" s="43"/>
      <c r="J124" s="37"/>
      <c r="K124" s="37"/>
      <c r="L124" s="43"/>
      <c r="M124" s="37"/>
      <c r="N124" s="54"/>
    </row>
    <row r="125" spans="1:14" ht="37.5" customHeight="1" x14ac:dyDescent="0.2">
      <c r="A125" s="43"/>
      <c r="B125" s="43"/>
      <c r="C125" s="43"/>
      <c r="D125" s="43"/>
      <c r="E125" s="43"/>
      <c r="F125" s="43"/>
      <c r="G125" s="43"/>
      <c r="H125" s="43"/>
      <c r="I125" s="43"/>
      <c r="J125" s="37"/>
      <c r="K125" s="37"/>
      <c r="L125" s="43"/>
      <c r="M125" s="44"/>
      <c r="N125" s="54"/>
    </row>
    <row r="126" spans="1:14" ht="37.5" customHeight="1" x14ac:dyDescent="0.2">
      <c r="A126" s="43"/>
      <c r="B126" s="43"/>
      <c r="C126" s="43"/>
      <c r="D126" s="43"/>
      <c r="E126" s="43"/>
      <c r="F126" s="43"/>
      <c r="G126" s="43"/>
      <c r="H126" s="43"/>
      <c r="I126" s="43"/>
      <c r="J126" s="37"/>
      <c r="K126" s="37"/>
      <c r="L126" s="43"/>
      <c r="M126" s="44"/>
      <c r="N126" s="71"/>
    </row>
    <row r="127" spans="1:14" ht="37.5" customHeight="1" x14ac:dyDescent="0.2">
      <c r="A127" s="43"/>
      <c r="B127" s="43"/>
      <c r="C127" s="43"/>
      <c r="D127" s="43"/>
      <c r="E127" s="43"/>
      <c r="F127" s="43"/>
      <c r="G127" s="43"/>
      <c r="H127" s="43"/>
      <c r="I127" s="43"/>
      <c r="J127" s="37"/>
      <c r="K127" s="37"/>
      <c r="L127" s="43"/>
      <c r="M127" s="44"/>
    </row>
    <row r="128" spans="1:14" ht="37.5" customHeight="1" x14ac:dyDescent="0.2">
      <c r="A128" s="43"/>
      <c r="B128" s="43"/>
      <c r="C128" s="43"/>
      <c r="D128" s="43"/>
      <c r="E128" s="43"/>
      <c r="F128" s="43"/>
      <c r="G128" s="43"/>
      <c r="H128" s="43"/>
      <c r="I128" s="43"/>
      <c r="J128" s="37"/>
      <c r="K128" s="37"/>
      <c r="L128" s="43"/>
      <c r="M128" s="44"/>
    </row>
    <row r="129" spans="1:14" ht="37.5" customHeight="1" x14ac:dyDescent="0.2">
      <c r="A129" s="43"/>
      <c r="B129" s="43"/>
      <c r="C129" s="43"/>
      <c r="D129" s="43"/>
      <c r="E129" s="43"/>
      <c r="F129" s="43"/>
      <c r="G129" s="43"/>
      <c r="H129" s="43"/>
      <c r="I129" s="43"/>
      <c r="J129" s="37"/>
      <c r="K129" s="37"/>
      <c r="L129" s="43"/>
      <c r="M129" s="44"/>
    </row>
    <row r="130" spans="1:14" ht="37.5" customHeight="1" x14ac:dyDescent="0.2">
      <c r="A130" s="43"/>
      <c r="B130" s="43"/>
      <c r="C130" s="43"/>
      <c r="D130" s="43"/>
      <c r="E130" s="43"/>
      <c r="F130" s="43"/>
      <c r="G130" s="43"/>
      <c r="H130" s="43"/>
      <c r="I130" s="43"/>
      <c r="J130" s="37"/>
      <c r="K130" s="37"/>
      <c r="L130" s="43"/>
      <c r="M130" s="44"/>
    </row>
    <row r="131" spans="1:14" ht="37.5" customHeight="1" x14ac:dyDescent="0.2">
      <c r="A131" s="43"/>
      <c r="B131" s="43"/>
      <c r="C131" s="43"/>
      <c r="D131" s="43"/>
      <c r="E131" s="43"/>
      <c r="F131" s="43"/>
      <c r="G131" s="43"/>
      <c r="H131" s="43"/>
      <c r="I131" s="43"/>
      <c r="J131" s="37"/>
      <c r="K131" s="37"/>
      <c r="L131" s="43"/>
      <c r="M131" s="44"/>
      <c r="N131" s="54"/>
    </row>
    <row r="132" spans="1:14" ht="37.5" customHeight="1" x14ac:dyDescent="0.2">
      <c r="A132" s="43"/>
      <c r="B132" s="43"/>
      <c r="C132" s="43"/>
      <c r="D132" s="43"/>
      <c r="E132" s="43"/>
      <c r="F132" s="43"/>
      <c r="G132" s="43"/>
      <c r="H132" s="43"/>
      <c r="I132" s="43"/>
      <c r="J132" s="37"/>
      <c r="K132" s="37"/>
      <c r="L132" s="43"/>
      <c r="M132" s="44"/>
    </row>
    <row r="133" spans="1:14" ht="37.5" customHeight="1" x14ac:dyDescent="0.2">
      <c r="A133" s="43"/>
      <c r="B133" s="43"/>
      <c r="C133" s="43"/>
      <c r="D133" s="43"/>
      <c r="E133" s="43"/>
      <c r="F133" s="43"/>
      <c r="G133" s="43"/>
      <c r="H133" s="43"/>
      <c r="I133" s="43"/>
      <c r="J133" s="37"/>
      <c r="K133" s="37"/>
      <c r="L133" s="43"/>
      <c r="M133" s="44"/>
    </row>
    <row r="134" spans="1:14" ht="37.5" customHeight="1" x14ac:dyDescent="0.2">
      <c r="A134" s="43"/>
      <c r="B134" s="43"/>
      <c r="C134" s="43"/>
      <c r="D134" s="43"/>
      <c r="E134" s="43"/>
      <c r="F134" s="43"/>
      <c r="G134" s="43"/>
      <c r="H134" s="43"/>
      <c r="I134" s="43"/>
      <c r="J134" s="37"/>
      <c r="K134" s="37"/>
      <c r="L134" s="43"/>
      <c r="M134" s="44"/>
    </row>
    <row r="135" spans="1:14" ht="37.5" customHeight="1" x14ac:dyDescent="0.2">
      <c r="A135" s="43"/>
      <c r="B135" s="43"/>
      <c r="C135" s="43"/>
      <c r="D135" s="43"/>
      <c r="E135" s="43"/>
      <c r="F135" s="43"/>
      <c r="G135" s="43"/>
      <c r="H135" s="43"/>
      <c r="I135" s="43"/>
      <c r="J135" s="37"/>
      <c r="K135" s="37"/>
      <c r="L135" s="43"/>
      <c r="M135" s="44"/>
    </row>
    <row r="136" spans="1:14" ht="37.5" customHeight="1" x14ac:dyDescent="0.2">
      <c r="A136" s="43"/>
      <c r="B136" s="43"/>
      <c r="C136" s="43"/>
      <c r="D136" s="43"/>
      <c r="E136" s="43"/>
      <c r="F136" s="43"/>
      <c r="G136" s="43"/>
      <c r="H136" s="43"/>
      <c r="I136" s="43"/>
      <c r="J136" s="37"/>
      <c r="K136" s="37"/>
      <c r="L136" s="44"/>
      <c r="M136" s="44"/>
    </row>
    <row r="137" spans="1:14" ht="37.5" customHeight="1" x14ac:dyDescent="0.2">
      <c r="A137" s="43"/>
      <c r="B137" s="43"/>
      <c r="C137" s="43"/>
      <c r="D137" s="43"/>
      <c r="E137" s="43"/>
      <c r="F137" s="43"/>
      <c r="G137" s="43"/>
      <c r="H137" s="43"/>
      <c r="I137" s="43"/>
      <c r="J137" s="37"/>
      <c r="K137" s="37"/>
      <c r="L137" s="43"/>
      <c r="M137" s="44"/>
    </row>
    <row r="138" spans="1:14" ht="37.5" customHeight="1" x14ac:dyDescent="0.2">
      <c r="A138" s="43"/>
      <c r="B138" s="43"/>
      <c r="C138" s="43"/>
      <c r="D138" s="43"/>
      <c r="E138" s="43"/>
      <c r="F138" s="43"/>
      <c r="G138" s="43"/>
      <c r="H138" s="43"/>
      <c r="I138" s="43"/>
      <c r="J138" s="37"/>
      <c r="K138" s="37"/>
      <c r="L138" s="43"/>
      <c r="M138" s="44"/>
    </row>
    <row r="139" spans="1:14" ht="37.5" customHeight="1" x14ac:dyDescent="0.2">
      <c r="A139" s="43"/>
      <c r="B139" s="43"/>
      <c r="C139" s="43"/>
      <c r="D139" s="43"/>
      <c r="E139" s="43"/>
      <c r="F139" s="43"/>
      <c r="G139" s="43"/>
      <c r="H139" s="43"/>
      <c r="I139" s="43"/>
      <c r="J139" s="37"/>
      <c r="K139" s="37"/>
      <c r="L139" s="43"/>
      <c r="M139" s="44"/>
    </row>
    <row r="140" spans="1:14" ht="37.5" customHeight="1" x14ac:dyDescent="0.2">
      <c r="A140" s="43"/>
      <c r="B140" s="43"/>
      <c r="C140" s="43"/>
      <c r="D140" s="43"/>
      <c r="E140" s="43"/>
      <c r="F140" s="43"/>
      <c r="G140" s="43"/>
      <c r="H140" s="43"/>
      <c r="I140" s="43"/>
      <c r="J140" s="37"/>
      <c r="K140" s="37"/>
      <c r="L140" s="43"/>
      <c r="M140" s="44"/>
    </row>
    <row r="141" spans="1:14" ht="37.5" customHeight="1" x14ac:dyDescent="0.2">
      <c r="A141" s="43"/>
      <c r="B141" s="43"/>
      <c r="C141" s="43"/>
      <c r="D141" s="43"/>
      <c r="E141" s="43"/>
      <c r="F141" s="43"/>
      <c r="G141" s="43"/>
      <c r="H141" s="43"/>
      <c r="I141" s="43"/>
      <c r="J141" s="37"/>
      <c r="K141" s="37"/>
      <c r="L141" s="43"/>
      <c r="M141" s="44"/>
    </row>
    <row r="142" spans="1:14" ht="37.5" customHeight="1" x14ac:dyDescent="0.2">
      <c r="A142" s="43"/>
      <c r="B142" s="43"/>
      <c r="C142" s="43"/>
      <c r="D142" s="43"/>
      <c r="E142" s="43"/>
      <c r="F142" s="43"/>
      <c r="G142" s="43"/>
      <c r="H142" s="43"/>
      <c r="I142" s="43"/>
      <c r="J142" s="37"/>
      <c r="K142" s="37"/>
      <c r="L142" s="43"/>
      <c r="M142" s="44"/>
    </row>
    <row r="143" spans="1:14" ht="37.5" customHeight="1" x14ac:dyDescent="0.2">
      <c r="A143" s="43"/>
      <c r="B143" s="43"/>
      <c r="C143" s="43"/>
      <c r="D143" s="43"/>
      <c r="E143" s="43"/>
      <c r="F143" s="43"/>
      <c r="G143" s="43"/>
      <c r="H143" s="43"/>
      <c r="I143" s="43"/>
      <c r="J143" s="37"/>
      <c r="K143" s="37"/>
      <c r="L143" s="43"/>
      <c r="M143" s="44"/>
      <c r="N143" s="72"/>
    </row>
    <row r="144" spans="1:14" ht="37.5" customHeight="1" x14ac:dyDescent="0.2">
      <c r="A144" s="43"/>
      <c r="B144" s="43"/>
      <c r="C144" s="43"/>
      <c r="D144" s="43"/>
      <c r="E144" s="43"/>
      <c r="F144" s="43"/>
      <c r="G144" s="43"/>
      <c r="H144" s="43"/>
      <c r="I144" s="43"/>
      <c r="J144" s="37"/>
      <c r="K144" s="37"/>
      <c r="L144" s="43"/>
      <c r="M144" s="44"/>
      <c r="N144" s="47"/>
    </row>
    <row r="145" spans="1:20" ht="37.5" customHeight="1" x14ac:dyDescent="0.2">
      <c r="A145" s="43"/>
      <c r="B145" s="43"/>
      <c r="C145" s="43"/>
      <c r="D145" s="43"/>
      <c r="E145" s="43"/>
      <c r="F145" s="43"/>
      <c r="G145" s="43"/>
      <c r="H145" s="43"/>
      <c r="I145" s="43"/>
      <c r="J145" s="37"/>
      <c r="K145" s="37"/>
      <c r="L145" s="43"/>
      <c r="M145" s="44"/>
      <c r="N145" s="72"/>
    </row>
    <row r="146" spans="1:20" ht="37.5" customHeight="1" x14ac:dyDescent="0.2">
      <c r="A146" s="43"/>
      <c r="B146" s="43"/>
      <c r="C146" s="43"/>
      <c r="D146" s="43"/>
      <c r="E146" s="43"/>
      <c r="F146" s="43"/>
      <c r="G146" s="43"/>
      <c r="H146" s="43"/>
      <c r="I146" s="43"/>
      <c r="J146" s="37"/>
      <c r="K146" s="37"/>
      <c r="L146" s="43"/>
      <c r="M146" s="44"/>
      <c r="N146" s="72"/>
    </row>
    <row r="147" spans="1:20" ht="37.5" customHeight="1" x14ac:dyDescent="0.2">
      <c r="A147" s="43"/>
      <c r="B147" s="43"/>
      <c r="C147" s="43"/>
      <c r="D147" s="43"/>
      <c r="E147" s="43"/>
      <c r="F147" s="43"/>
      <c r="G147" s="43"/>
      <c r="H147" s="43"/>
      <c r="I147" s="43"/>
      <c r="J147" s="37"/>
      <c r="K147" s="37"/>
      <c r="L147" s="43"/>
      <c r="M147" s="44"/>
      <c r="N147" s="72"/>
    </row>
    <row r="148" spans="1:20" ht="37.5" customHeight="1" x14ac:dyDescent="0.2">
      <c r="A148" s="43"/>
      <c r="B148" s="43"/>
      <c r="C148" s="43"/>
      <c r="D148" s="43"/>
      <c r="E148" s="43"/>
      <c r="F148" s="43"/>
      <c r="G148" s="43"/>
      <c r="H148" s="43"/>
      <c r="I148" s="43"/>
      <c r="J148" s="37"/>
      <c r="K148" s="37"/>
      <c r="L148" s="43"/>
      <c r="M148" s="44"/>
      <c r="N148" s="72"/>
    </row>
    <row r="149" spans="1:20" ht="37.5" customHeight="1" x14ac:dyDescent="0.2">
      <c r="A149" s="43"/>
      <c r="B149" s="43"/>
      <c r="C149" s="43"/>
      <c r="D149" s="43"/>
      <c r="E149" s="43"/>
      <c r="F149" s="43"/>
      <c r="G149" s="43"/>
      <c r="H149" s="43"/>
      <c r="I149" s="43"/>
      <c r="J149" s="37"/>
      <c r="K149" s="37"/>
      <c r="L149" s="43"/>
      <c r="M149" s="44"/>
      <c r="N149" s="72"/>
    </row>
    <row r="150" spans="1:20" ht="37.5" customHeight="1" x14ac:dyDescent="0.2">
      <c r="A150" s="43"/>
      <c r="B150" s="43"/>
      <c r="C150" s="43"/>
      <c r="D150" s="43"/>
      <c r="E150" s="43"/>
      <c r="F150" s="43"/>
      <c r="G150" s="43"/>
      <c r="H150" s="43"/>
      <c r="I150" s="43"/>
      <c r="J150" s="37"/>
      <c r="K150" s="37"/>
      <c r="L150" s="44"/>
      <c r="M150" s="44"/>
      <c r="N150" s="55"/>
    </row>
    <row r="151" spans="1:20" ht="37.5" customHeight="1" x14ac:dyDescent="0.2">
      <c r="A151" s="43"/>
      <c r="B151" s="43"/>
      <c r="C151" s="43"/>
      <c r="D151" s="43"/>
      <c r="E151" s="43"/>
      <c r="F151" s="43"/>
      <c r="G151" s="43"/>
      <c r="H151" s="43"/>
      <c r="I151" s="43"/>
      <c r="J151" s="37"/>
      <c r="K151" s="37"/>
      <c r="L151" s="44"/>
      <c r="M151" s="44"/>
      <c r="N151" s="55"/>
    </row>
    <row r="152" spans="1:20" ht="37.5" customHeight="1" x14ac:dyDescent="0.2">
      <c r="A152" s="43"/>
      <c r="B152" s="43"/>
      <c r="C152" s="43"/>
      <c r="D152" s="43"/>
      <c r="E152" s="43"/>
      <c r="F152" s="43"/>
      <c r="G152" s="43"/>
      <c r="H152" s="43"/>
      <c r="I152" s="43"/>
      <c r="J152" s="37"/>
      <c r="K152" s="37"/>
      <c r="L152" s="44"/>
      <c r="M152" s="44"/>
      <c r="N152" s="55"/>
    </row>
    <row r="153" spans="1:20" ht="37.5" customHeight="1" x14ac:dyDescent="0.2">
      <c r="A153" s="43"/>
      <c r="B153" s="73"/>
      <c r="C153" s="52"/>
      <c r="D153" s="52"/>
      <c r="E153" s="52"/>
      <c r="F153" s="46"/>
      <c r="G153" s="46"/>
      <c r="H153" s="74"/>
      <c r="I153" s="75"/>
      <c r="J153" s="37"/>
      <c r="K153" s="37"/>
      <c r="L153" s="43"/>
      <c r="M153" s="44"/>
    </row>
    <row r="154" spans="1:20" ht="37.5" customHeight="1" x14ac:dyDescent="0.2">
      <c r="A154" s="49"/>
      <c r="B154" s="54"/>
      <c r="C154" s="55"/>
      <c r="D154" s="43"/>
      <c r="E154" s="43"/>
      <c r="F154" s="43"/>
      <c r="G154" s="43"/>
      <c r="H154" s="55"/>
      <c r="I154" s="43"/>
      <c r="J154" s="37"/>
      <c r="K154" s="37"/>
      <c r="L154" s="43"/>
      <c r="M154" s="44"/>
    </row>
    <row r="155" spans="1:20" ht="37.5" customHeight="1" x14ac:dyDescent="0.2">
      <c r="A155" s="49"/>
      <c r="B155" s="54"/>
      <c r="C155" s="55"/>
      <c r="D155" s="43"/>
      <c r="E155" s="43"/>
      <c r="F155" s="43"/>
      <c r="G155" s="43"/>
      <c r="H155" s="55"/>
      <c r="I155" s="43"/>
      <c r="J155" s="37"/>
      <c r="K155" s="37"/>
      <c r="L155" s="44"/>
      <c r="M155" s="44"/>
      <c r="N155" s="56"/>
    </row>
    <row r="156" spans="1:20" ht="37.5" customHeight="1" x14ac:dyDescent="0.2">
      <c r="A156" s="49"/>
      <c r="B156" s="54"/>
      <c r="C156" s="55"/>
      <c r="D156" s="43"/>
      <c r="E156" s="43"/>
      <c r="F156" s="43"/>
      <c r="G156" s="43"/>
      <c r="H156" s="55"/>
      <c r="I156" s="43"/>
      <c r="J156" s="37"/>
      <c r="K156" s="37"/>
      <c r="L156" s="44"/>
      <c r="M156" s="44"/>
      <c r="N156" s="55"/>
    </row>
    <row r="157" spans="1:20" ht="37.5" customHeight="1" x14ac:dyDescent="0.2">
      <c r="A157" s="49"/>
      <c r="B157" s="54"/>
      <c r="C157" s="56"/>
      <c r="D157" s="56"/>
      <c r="E157" s="56"/>
      <c r="F157" s="43"/>
      <c r="G157" s="43"/>
      <c r="H157" s="48"/>
      <c r="I157" s="48"/>
      <c r="J157" s="37"/>
      <c r="K157" s="37"/>
      <c r="L157" s="44"/>
      <c r="M157" s="44"/>
      <c r="N157" s="46"/>
    </row>
    <row r="158" spans="1:20" ht="37.5" customHeight="1" x14ac:dyDescent="0.2">
      <c r="A158" s="49"/>
      <c r="B158" s="54"/>
      <c r="C158" s="56"/>
      <c r="D158" s="56"/>
      <c r="E158" s="56"/>
      <c r="F158" s="43"/>
      <c r="G158" s="43"/>
      <c r="H158" s="48"/>
      <c r="I158" s="48"/>
      <c r="J158" s="37"/>
      <c r="K158" s="37"/>
      <c r="L158" s="44"/>
      <c r="M158" s="44"/>
      <c r="N158" s="46"/>
    </row>
    <row r="159" spans="1:20" ht="37.5" customHeight="1" x14ac:dyDescent="0.2">
      <c r="A159" s="43"/>
      <c r="B159" s="57"/>
      <c r="C159" s="57"/>
      <c r="D159" s="57"/>
      <c r="E159" s="57"/>
      <c r="F159" s="57"/>
      <c r="G159" s="57"/>
      <c r="J159" s="37"/>
      <c r="K159" s="37"/>
      <c r="L159" s="43"/>
      <c r="M159" s="43"/>
      <c r="N159" s="44"/>
      <c r="P159" s="43"/>
      <c r="Q159" s="43"/>
      <c r="R159" s="43"/>
      <c r="S159" s="43"/>
      <c r="T159" s="43"/>
    </row>
    <row r="160" spans="1:20" ht="37.5" customHeight="1" x14ac:dyDescent="0.2">
      <c r="A160" s="43"/>
      <c r="B160" s="57"/>
      <c r="C160" s="57"/>
      <c r="D160" s="57"/>
      <c r="E160" s="57"/>
      <c r="F160" s="57"/>
      <c r="G160" s="57"/>
      <c r="J160" s="37"/>
      <c r="K160" s="37"/>
      <c r="L160" s="43"/>
      <c r="M160" s="43"/>
      <c r="N160" s="44"/>
      <c r="P160" s="43"/>
      <c r="Q160" s="43"/>
      <c r="R160" s="43"/>
      <c r="S160" s="43"/>
      <c r="T160" s="43"/>
    </row>
    <row r="161" spans="1:21" ht="37.5" customHeight="1" x14ac:dyDescent="0.2">
      <c r="A161" s="43"/>
      <c r="B161" s="57"/>
      <c r="C161" s="57"/>
      <c r="D161" s="57"/>
      <c r="E161" s="57"/>
      <c r="F161" s="57"/>
      <c r="G161" s="57"/>
      <c r="J161" s="37"/>
      <c r="K161" s="37"/>
      <c r="L161" s="43"/>
      <c r="M161" s="43"/>
      <c r="N161" s="54"/>
      <c r="P161" s="43"/>
      <c r="Q161" s="43"/>
      <c r="R161" s="43"/>
      <c r="S161" s="43"/>
      <c r="T161" s="43"/>
    </row>
    <row r="162" spans="1:21" ht="37.5" customHeight="1" x14ac:dyDescent="0.2">
      <c r="A162" s="43"/>
      <c r="B162" s="57"/>
      <c r="C162" s="57"/>
      <c r="D162" s="57"/>
      <c r="E162" s="57"/>
      <c r="F162" s="57"/>
      <c r="G162" s="57"/>
      <c r="J162" s="37"/>
      <c r="K162" s="37"/>
      <c r="L162" s="43"/>
      <c r="M162" s="43"/>
      <c r="N162" s="54"/>
      <c r="P162" s="43"/>
      <c r="Q162" s="43"/>
      <c r="R162" s="43"/>
      <c r="S162" s="43"/>
      <c r="T162" s="43"/>
    </row>
    <row r="163" spans="1:21" ht="37.5" customHeight="1" x14ac:dyDescent="0.2">
      <c r="A163" s="43"/>
      <c r="B163" s="43"/>
      <c r="C163" s="43"/>
      <c r="D163" s="43"/>
      <c r="E163" s="43"/>
      <c r="F163" s="43"/>
      <c r="G163" s="43"/>
      <c r="H163" s="43"/>
      <c r="I163" s="43"/>
      <c r="J163" s="37"/>
      <c r="K163" s="37"/>
      <c r="L163" s="43"/>
      <c r="M163" s="43"/>
      <c r="N163" s="43"/>
      <c r="O163" s="43"/>
      <c r="P163" s="43"/>
      <c r="Q163" s="43"/>
      <c r="R163" s="43"/>
      <c r="S163" s="43"/>
      <c r="T163" s="43"/>
      <c r="U163" s="43"/>
    </row>
    <row r="164" spans="1:21" ht="37.5" customHeight="1" x14ac:dyDescent="0.2">
      <c r="A164" s="43"/>
      <c r="B164" s="43"/>
      <c r="C164" s="43"/>
      <c r="D164" s="43"/>
      <c r="E164" s="43"/>
      <c r="F164" s="43"/>
      <c r="G164" s="43"/>
      <c r="H164" s="43"/>
      <c r="I164" s="43"/>
      <c r="J164" s="37"/>
      <c r="K164" s="37"/>
      <c r="L164" s="43"/>
      <c r="M164" s="43"/>
      <c r="N164" s="43"/>
      <c r="O164" s="43"/>
      <c r="P164" s="43"/>
      <c r="Q164" s="43"/>
      <c r="R164" s="43"/>
      <c r="S164" s="43"/>
      <c r="T164" s="43"/>
      <c r="U164" s="43"/>
    </row>
    <row r="165" spans="1:21" ht="37.5" customHeight="1" x14ac:dyDescent="0.2">
      <c r="A165" s="43"/>
      <c r="B165" s="43"/>
      <c r="C165" s="43"/>
      <c r="D165" s="43"/>
      <c r="E165" s="43"/>
      <c r="F165" s="43"/>
      <c r="G165" s="43"/>
      <c r="H165" s="43"/>
      <c r="I165" s="43"/>
      <c r="J165" s="37"/>
      <c r="K165" s="37"/>
      <c r="L165" s="43"/>
      <c r="M165" s="43"/>
      <c r="N165" s="43"/>
      <c r="O165" s="43"/>
      <c r="P165" s="43"/>
      <c r="Q165" s="43"/>
      <c r="R165" s="43"/>
      <c r="S165" s="43"/>
      <c r="T165" s="43"/>
      <c r="U165" s="43"/>
    </row>
    <row r="166" spans="1:21" ht="37.5" customHeight="1" x14ac:dyDescent="0.2">
      <c r="A166" s="43"/>
      <c r="B166" s="43"/>
      <c r="C166" s="43"/>
      <c r="D166" s="43"/>
      <c r="E166" s="43"/>
      <c r="F166" s="43"/>
      <c r="G166" s="43"/>
      <c r="H166" s="43"/>
      <c r="I166" s="43"/>
      <c r="J166" s="37"/>
      <c r="K166" s="37"/>
      <c r="L166" s="43"/>
      <c r="M166" s="43"/>
      <c r="N166" s="43"/>
      <c r="O166" s="43"/>
      <c r="P166" s="43"/>
      <c r="Q166" s="43"/>
      <c r="R166" s="43"/>
      <c r="S166" s="43"/>
      <c r="T166" s="43"/>
      <c r="U166" s="43"/>
    </row>
    <row r="167" spans="1:21" ht="37.5" customHeight="1" x14ac:dyDescent="0.2">
      <c r="A167" s="43"/>
      <c r="B167" s="43"/>
      <c r="C167" s="43"/>
      <c r="D167" s="43"/>
      <c r="E167" s="43"/>
      <c r="F167" s="43"/>
      <c r="G167" s="43"/>
      <c r="H167" s="43"/>
      <c r="I167" s="43"/>
      <c r="J167" s="37"/>
      <c r="K167" s="37"/>
      <c r="L167" s="43"/>
      <c r="M167" s="43"/>
      <c r="N167" s="43"/>
      <c r="O167" s="43"/>
      <c r="P167" s="43"/>
      <c r="Q167" s="43"/>
      <c r="R167" s="43"/>
      <c r="S167" s="43"/>
      <c r="T167" s="43"/>
      <c r="U167" s="43"/>
    </row>
    <row r="168" spans="1:21" ht="37.5" customHeight="1" x14ac:dyDescent="0.2">
      <c r="A168" s="43"/>
      <c r="B168" s="43"/>
      <c r="C168" s="43"/>
      <c r="D168" s="43"/>
      <c r="E168" s="43"/>
      <c r="F168" s="43"/>
      <c r="G168" s="43"/>
      <c r="H168" s="43"/>
      <c r="I168" s="43"/>
      <c r="J168" s="37"/>
      <c r="K168" s="37"/>
      <c r="L168" s="43"/>
      <c r="M168" s="43"/>
      <c r="N168" s="43"/>
      <c r="O168" s="43"/>
      <c r="P168" s="43"/>
      <c r="Q168" s="43"/>
      <c r="R168" s="43"/>
      <c r="S168" s="43"/>
      <c r="T168" s="43"/>
      <c r="U168" s="43"/>
    </row>
    <row r="169" spans="1:21" ht="37.5" customHeight="1" x14ac:dyDescent="0.2">
      <c r="A169" s="43"/>
      <c r="B169" s="43"/>
      <c r="C169" s="43"/>
      <c r="D169" s="43"/>
      <c r="E169" s="43"/>
      <c r="F169" s="43"/>
      <c r="G169" s="43"/>
      <c r="H169" s="43"/>
      <c r="I169" s="43"/>
      <c r="J169" s="37"/>
      <c r="K169" s="37"/>
      <c r="L169" s="43"/>
      <c r="M169" s="43"/>
      <c r="N169" s="43"/>
      <c r="O169" s="43"/>
      <c r="P169" s="43"/>
      <c r="Q169" s="43"/>
      <c r="R169" s="43"/>
      <c r="S169" s="43"/>
      <c r="T169" s="43"/>
      <c r="U169" s="43"/>
    </row>
    <row r="170" spans="1:21" ht="37.5" customHeight="1" x14ac:dyDescent="0.2">
      <c r="A170" s="43"/>
      <c r="B170" s="43"/>
      <c r="C170" s="43"/>
      <c r="D170" s="43"/>
      <c r="E170" s="43"/>
      <c r="F170" s="43"/>
      <c r="G170" s="43"/>
      <c r="H170" s="43"/>
      <c r="I170" s="43"/>
      <c r="J170" s="37"/>
      <c r="K170" s="37"/>
      <c r="L170" s="43"/>
      <c r="M170" s="43"/>
      <c r="N170" s="43"/>
      <c r="O170" s="43"/>
      <c r="P170" s="43"/>
      <c r="Q170" s="43"/>
      <c r="R170" s="43"/>
      <c r="S170" s="43"/>
      <c r="T170" s="43"/>
      <c r="U170" s="43"/>
    </row>
    <row r="171" spans="1:21" ht="37.5" customHeight="1" x14ac:dyDescent="0.2">
      <c r="A171" s="43"/>
      <c r="B171" s="43"/>
      <c r="C171" s="43"/>
      <c r="D171" s="43"/>
      <c r="E171" s="43"/>
      <c r="F171" s="43"/>
      <c r="G171" s="43"/>
      <c r="H171" s="43"/>
      <c r="I171" s="43"/>
      <c r="J171" s="37"/>
      <c r="K171" s="37"/>
      <c r="L171" s="43"/>
      <c r="M171" s="43"/>
      <c r="N171" s="43"/>
      <c r="O171" s="43"/>
      <c r="P171" s="43"/>
      <c r="Q171" s="43"/>
      <c r="R171" s="43"/>
      <c r="S171" s="43"/>
      <c r="T171" s="43"/>
      <c r="U171" s="43"/>
    </row>
    <row r="172" spans="1:21" ht="37.5" customHeight="1" x14ac:dyDescent="0.2">
      <c r="A172" s="43"/>
      <c r="B172" s="43"/>
      <c r="C172" s="43"/>
      <c r="D172" s="43"/>
      <c r="E172" s="43"/>
      <c r="F172" s="43"/>
      <c r="G172" s="43"/>
      <c r="H172" s="43"/>
      <c r="I172" s="43"/>
      <c r="J172" s="37"/>
      <c r="K172" s="37"/>
      <c r="L172" s="43"/>
      <c r="M172" s="43"/>
      <c r="N172" s="43"/>
      <c r="O172" s="43"/>
      <c r="P172" s="43"/>
      <c r="Q172" s="43"/>
      <c r="R172" s="43"/>
      <c r="S172" s="43"/>
      <c r="T172" s="43"/>
      <c r="U172" s="43"/>
    </row>
    <row r="173" spans="1:21" ht="37.5" customHeight="1" x14ac:dyDescent="0.2">
      <c r="A173" s="43"/>
      <c r="B173" s="43"/>
      <c r="C173" s="43"/>
      <c r="D173" s="43"/>
      <c r="E173" s="43"/>
      <c r="F173" s="43"/>
      <c r="G173" s="43"/>
      <c r="H173" s="43"/>
      <c r="I173" s="43"/>
      <c r="J173" s="37"/>
      <c r="K173" s="37"/>
      <c r="L173" s="43"/>
      <c r="M173" s="43"/>
      <c r="N173" s="43"/>
      <c r="O173" s="43"/>
      <c r="P173" s="43"/>
      <c r="Q173" s="43"/>
      <c r="R173" s="43"/>
      <c r="S173" s="43"/>
      <c r="T173" s="43"/>
      <c r="U173" s="43"/>
    </row>
    <row r="174" spans="1:21" ht="37.5" customHeight="1" x14ac:dyDescent="0.2">
      <c r="A174" s="43"/>
      <c r="B174" s="43"/>
      <c r="C174" s="43"/>
      <c r="D174" s="43"/>
      <c r="E174" s="43"/>
      <c r="F174" s="43"/>
      <c r="G174" s="43"/>
      <c r="H174" s="43"/>
      <c r="I174" s="43"/>
      <c r="J174" s="37"/>
      <c r="K174" s="37"/>
      <c r="L174" s="43"/>
      <c r="M174" s="43"/>
      <c r="N174" s="43"/>
      <c r="O174" s="43"/>
      <c r="P174" s="43"/>
      <c r="Q174" s="43"/>
      <c r="R174" s="43"/>
      <c r="S174" s="43"/>
      <c r="T174" s="43"/>
      <c r="U174" s="43"/>
    </row>
    <row r="175" spans="1:21" ht="37.5" customHeight="1" x14ac:dyDescent="0.2">
      <c r="A175" s="43"/>
      <c r="B175" s="43"/>
      <c r="C175" s="43"/>
      <c r="D175" s="43"/>
      <c r="E175" s="43"/>
      <c r="F175" s="43"/>
      <c r="G175" s="43"/>
      <c r="H175" s="43"/>
      <c r="I175" s="43"/>
      <c r="J175" s="37"/>
      <c r="K175" s="37"/>
      <c r="L175" s="43"/>
      <c r="M175" s="43"/>
      <c r="N175" s="43"/>
      <c r="O175" s="43"/>
      <c r="P175" s="43"/>
      <c r="Q175" s="43"/>
      <c r="R175" s="43"/>
      <c r="S175" s="43"/>
      <c r="T175" s="43"/>
      <c r="U175" s="43"/>
    </row>
    <row r="176" spans="1:21" ht="37.5" customHeight="1" x14ac:dyDescent="0.2">
      <c r="A176" s="43"/>
      <c r="B176" s="43"/>
      <c r="C176" s="43"/>
      <c r="D176" s="43"/>
      <c r="E176" s="43"/>
      <c r="F176" s="43"/>
      <c r="G176" s="43"/>
      <c r="H176" s="43"/>
      <c r="I176" s="43"/>
      <c r="J176" s="37"/>
      <c r="K176" s="37"/>
      <c r="L176" s="43"/>
      <c r="M176" s="43"/>
      <c r="N176" s="43"/>
      <c r="O176" s="43"/>
      <c r="P176" s="43"/>
      <c r="Q176" s="43"/>
      <c r="R176" s="43"/>
      <c r="S176" s="43"/>
      <c r="T176" s="43"/>
      <c r="U176" s="43"/>
    </row>
    <row r="177" spans="1:21" ht="37.5" customHeight="1" x14ac:dyDescent="0.2">
      <c r="A177" s="43"/>
      <c r="B177" s="43"/>
      <c r="C177" s="43"/>
      <c r="D177" s="43"/>
      <c r="E177" s="43"/>
      <c r="F177" s="43"/>
      <c r="G177" s="43"/>
      <c r="H177" s="43"/>
      <c r="I177" s="43"/>
      <c r="J177" s="37"/>
      <c r="K177" s="37"/>
      <c r="L177" s="43"/>
      <c r="M177" s="43"/>
      <c r="N177" s="43"/>
      <c r="O177" s="43"/>
      <c r="P177" s="43"/>
      <c r="Q177" s="43"/>
      <c r="R177" s="43"/>
      <c r="S177" s="43"/>
      <c r="T177" s="43"/>
      <c r="U177" s="43"/>
    </row>
    <row r="178" spans="1:21" ht="37.5" customHeight="1" x14ac:dyDescent="0.2">
      <c r="A178" s="43"/>
      <c r="B178" s="43"/>
      <c r="C178" s="43"/>
      <c r="D178" s="43"/>
      <c r="E178" s="43"/>
      <c r="F178" s="43"/>
      <c r="G178" s="43"/>
      <c r="H178" s="43"/>
      <c r="I178" s="43"/>
      <c r="J178" s="37"/>
      <c r="K178" s="37"/>
      <c r="L178" s="43"/>
      <c r="M178" s="43"/>
      <c r="N178" s="43"/>
      <c r="O178" s="43"/>
      <c r="P178" s="43"/>
      <c r="Q178" s="43"/>
      <c r="R178" s="43"/>
      <c r="S178" s="43"/>
      <c r="T178" s="43"/>
      <c r="U178" s="43"/>
    </row>
    <row r="179" spans="1:21" ht="37.5" customHeight="1" x14ac:dyDescent="0.2">
      <c r="A179" s="43"/>
      <c r="B179" s="43"/>
      <c r="C179" s="43"/>
      <c r="D179" s="43"/>
      <c r="E179" s="43"/>
      <c r="F179" s="43"/>
      <c r="G179" s="43"/>
      <c r="H179" s="43"/>
      <c r="I179" s="43"/>
      <c r="J179" s="37"/>
      <c r="K179" s="37"/>
      <c r="L179" s="43"/>
      <c r="M179" s="43"/>
      <c r="N179" s="43"/>
      <c r="O179" s="43"/>
      <c r="P179" s="43"/>
      <c r="Q179" s="43"/>
      <c r="R179" s="43"/>
      <c r="S179" s="43"/>
      <c r="T179" s="43"/>
      <c r="U179" s="43"/>
    </row>
    <row r="180" spans="1:21" ht="37.5" customHeight="1" x14ac:dyDescent="0.2">
      <c r="A180" s="43"/>
      <c r="B180" s="43"/>
      <c r="C180" s="43"/>
      <c r="D180" s="43"/>
      <c r="E180" s="43"/>
      <c r="F180" s="43"/>
      <c r="G180" s="43"/>
      <c r="H180" s="43"/>
      <c r="I180" s="43"/>
      <c r="J180" s="37"/>
      <c r="K180" s="37"/>
      <c r="L180" s="43"/>
      <c r="M180" s="43"/>
      <c r="N180" s="43"/>
      <c r="O180" s="43"/>
      <c r="P180" s="43"/>
      <c r="Q180" s="43"/>
      <c r="R180" s="43"/>
      <c r="S180" s="43"/>
      <c r="T180" s="43"/>
      <c r="U180" s="43"/>
    </row>
    <row r="181" spans="1:21" ht="37.5" customHeight="1" x14ac:dyDescent="0.2">
      <c r="A181" s="43"/>
      <c r="B181" s="43"/>
      <c r="C181" s="43"/>
      <c r="D181" s="43"/>
      <c r="E181" s="43"/>
      <c r="F181" s="43"/>
      <c r="G181" s="43"/>
      <c r="H181" s="43"/>
      <c r="I181" s="43"/>
      <c r="J181" s="37"/>
      <c r="K181" s="37"/>
      <c r="L181" s="43"/>
      <c r="M181" s="43"/>
      <c r="N181" s="43"/>
      <c r="O181" s="43"/>
      <c r="P181" s="43"/>
      <c r="Q181" s="43"/>
      <c r="R181" s="43"/>
      <c r="S181" s="43"/>
      <c r="T181" s="43"/>
      <c r="U181" s="43"/>
    </row>
    <row r="182" spans="1:21" ht="37.5" customHeight="1" x14ac:dyDescent="0.2">
      <c r="A182" s="43"/>
      <c r="B182" s="43"/>
      <c r="C182" s="43"/>
      <c r="D182" s="43"/>
      <c r="E182" s="43"/>
      <c r="F182" s="43"/>
      <c r="G182" s="43"/>
      <c r="H182" s="43"/>
      <c r="I182" s="43"/>
      <c r="J182" s="37"/>
      <c r="K182" s="37"/>
      <c r="L182" s="43"/>
      <c r="M182" s="43"/>
      <c r="N182" s="43"/>
      <c r="O182" s="43"/>
      <c r="P182" s="43"/>
      <c r="Q182" s="43"/>
      <c r="R182" s="43"/>
      <c r="S182" s="43"/>
      <c r="T182" s="43"/>
      <c r="U182" s="43"/>
    </row>
    <row r="183" spans="1:21" ht="37.5" customHeight="1" x14ac:dyDescent="0.2">
      <c r="A183" s="43"/>
      <c r="B183" s="43"/>
      <c r="C183" s="43"/>
      <c r="D183" s="43"/>
      <c r="E183" s="43"/>
      <c r="F183" s="43"/>
      <c r="G183" s="43"/>
      <c r="H183" s="43"/>
      <c r="I183" s="43"/>
      <c r="J183" s="37"/>
      <c r="K183" s="37"/>
      <c r="L183" s="43"/>
      <c r="M183" s="43"/>
      <c r="N183" s="43"/>
      <c r="O183" s="43"/>
      <c r="U183" s="43"/>
    </row>
    <row r="184" spans="1:21" ht="37.5" customHeight="1" x14ac:dyDescent="0.2">
      <c r="A184" s="43"/>
      <c r="B184" s="43"/>
      <c r="C184" s="43"/>
      <c r="D184" s="43"/>
      <c r="E184" s="43"/>
      <c r="F184" s="43"/>
      <c r="G184" s="43"/>
      <c r="H184" s="43"/>
      <c r="I184" s="43"/>
      <c r="J184" s="37"/>
      <c r="K184" s="37"/>
      <c r="L184" s="43"/>
      <c r="M184" s="43"/>
      <c r="N184" s="43"/>
      <c r="O184" s="43"/>
      <c r="U184" s="43"/>
    </row>
    <row r="185" spans="1:21" ht="37.5" customHeight="1" x14ac:dyDescent="0.2">
      <c r="A185" s="43"/>
      <c r="B185" s="43"/>
      <c r="C185" s="43"/>
      <c r="D185" s="43"/>
      <c r="E185" s="43"/>
      <c r="F185" s="43"/>
      <c r="G185" s="43"/>
      <c r="H185" s="43"/>
      <c r="I185" s="43"/>
      <c r="J185" s="37"/>
      <c r="K185" s="37"/>
      <c r="L185" s="43"/>
      <c r="M185" s="43"/>
      <c r="N185" s="43"/>
      <c r="O185" s="43"/>
      <c r="U185" s="43"/>
    </row>
    <row r="186" spans="1:21" ht="37.5" customHeight="1" x14ac:dyDescent="0.2">
      <c r="A186" s="43"/>
      <c r="B186" s="43"/>
      <c r="C186" s="43"/>
      <c r="D186" s="43"/>
      <c r="E186" s="43"/>
      <c r="F186" s="43"/>
      <c r="G186" s="43"/>
      <c r="H186" s="43"/>
      <c r="I186" s="43"/>
      <c r="J186" s="37"/>
      <c r="K186" s="37"/>
      <c r="L186" s="43"/>
      <c r="M186" s="43"/>
      <c r="N186" s="43"/>
      <c r="O186" s="43"/>
      <c r="U186" s="43"/>
    </row>
    <row r="187" spans="1:21" ht="37.5" customHeight="1" x14ac:dyDescent="0.2">
      <c r="A187" s="58"/>
      <c r="J187" s="37"/>
      <c r="K187" s="37"/>
      <c r="L187" s="58"/>
    </row>
    <row r="188" spans="1:21" ht="37.5" customHeight="1" x14ac:dyDescent="0.2">
      <c r="A188" s="58"/>
      <c r="J188" s="37"/>
      <c r="K188" s="37"/>
      <c r="L188" s="58"/>
    </row>
    <row r="189" spans="1:21" ht="37.5" customHeight="1" x14ac:dyDescent="0.2">
      <c r="A189" s="58"/>
      <c r="J189" s="37"/>
      <c r="K189" s="37"/>
      <c r="L189" s="58"/>
    </row>
    <row r="190" spans="1:21" ht="37.5" customHeight="1" x14ac:dyDescent="0.2">
      <c r="A190" s="58"/>
      <c r="J190" s="37"/>
      <c r="K190" s="37"/>
      <c r="L190" s="58"/>
    </row>
    <row r="191" spans="1:21" ht="37.5" customHeight="1" x14ac:dyDescent="0.2">
      <c r="A191" s="58"/>
      <c r="J191" s="37"/>
      <c r="K191" s="37"/>
      <c r="L191" s="58"/>
    </row>
    <row r="192" spans="1:21" ht="37.5" customHeight="1" x14ac:dyDescent="0.2">
      <c r="A192" s="58"/>
      <c r="J192" s="37"/>
      <c r="K192" s="37"/>
      <c r="L192" s="58"/>
    </row>
    <row r="193" spans="1:12" ht="37.5" customHeight="1" x14ac:dyDescent="0.2">
      <c r="A193" s="58"/>
      <c r="J193" s="37"/>
      <c r="K193" s="37"/>
      <c r="L193" s="58"/>
    </row>
    <row r="194" spans="1:12" ht="37.5" customHeight="1" x14ac:dyDescent="0.2">
      <c r="A194" s="58"/>
      <c r="J194" s="37"/>
      <c r="K194" s="37"/>
      <c r="L194" s="58"/>
    </row>
    <row r="195" spans="1:12" ht="37.5" customHeight="1" x14ac:dyDescent="0.2">
      <c r="A195" s="58"/>
      <c r="J195" s="37"/>
      <c r="K195" s="37"/>
      <c r="L195" s="58"/>
    </row>
    <row r="196" spans="1:12" ht="37.5" customHeight="1" x14ac:dyDescent="0.2">
      <c r="A196" s="58"/>
      <c r="J196" s="37"/>
      <c r="K196" s="37"/>
      <c r="L196" s="58"/>
    </row>
    <row r="197" spans="1:12" ht="37.5" customHeight="1" x14ac:dyDescent="0.2">
      <c r="A197" s="58"/>
      <c r="J197" s="37"/>
      <c r="K197" s="37"/>
      <c r="L197" s="58"/>
    </row>
    <row r="198" spans="1:12" ht="37.5" customHeight="1" x14ac:dyDescent="0.2">
      <c r="A198" s="58"/>
      <c r="J198" s="37"/>
      <c r="K198" s="37"/>
      <c r="L198" s="58"/>
    </row>
    <row r="199" spans="1:12" ht="37.5" customHeight="1" x14ac:dyDescent="0.2">
      <c r="A199" s="58"/>
      <c r="J199" s="37"/>
      <c r="K199" s="37"/>
      <c r="L199" s="58"/>
    </row>
    <row r="200" spans="1:12" ht="37.5" customHeight="1" x14ac:dyDescent="0.2">
      <c r="A200" s="58"/>
      <c r="J200" s="37"/>
      <c r="K200" s="37"/>
      <c r="L200" s="58"/>
    </row>
    <row r="201" spans="1:12" ht="37.5" customHeight="1" x14ac:dyDescent="0.2">
      <c r="A201" s="58"/>
      <c r="J201" s="37"/>
      <c r="K201" s="37"/>
      <c r="L201" s="58"/>
    </row>
    <row r="202" spans="1:12" ht="37.5" customHeight="1" x14ac:dyDescent="0.2">
      <c r="A202" s="58"/>
      <c r="J202" s="37"/>
      <c r="K202" s="37"/>
      <c r="L202" s="58"/>
    </row>
    <row r="203" spans="1:12" ht="37.5" customHeight="1" x14ac:dyDescent="0.2">
      <c r="A203" s="58"/>
      <c r="J203" s="37"/>
      <c r="K203" s="37"/>
      <c r="L203" s="58"/>
    </row>
    <row r="204" spans="1:12" ht="37.5" customHeight="1" x14ac:dyDescent="0.2">
      <c r="A204" s="58"/>
      <c r="J204" s="37"/>
      <c r="K204" s="37"/>
      <c r="L204" s="58"/>
    </row>
    <row r="205" spans="1:12" ht="37.5" customHeight="1" x14ac:dyDescent="0.2">
      <c r="A205" s="58"/>
      <c r="J205" s="37"/>
      <c r="K205" s="37"/>
      <c r="L205" s="58"/>
    </row>
    <row r="206" spans="1:12" ht="37.5" customHeight="1" x14ac:dyDescent="0.2">
      <c r="A206" s="58"/>
      <c r="J206" s="37"/>
      <c r="K206" s="37"/>
      <c r="L206" s="58"/>
    </row>
    <row r="207" spans="1:12" ht="37.5" customHeight="1" x14ac:dyDescent="0.2">
      <c r="A207" s="58"/>
      <c r="J207" s="37"/>
      <c r="K207" s="37"/>
      <c r="L207" s="58"/>
    </row>
    <row r="208" spans="1:12" ht="37.5" customHeight="1" x14ac:dyDescent="0.2">
      <c r="A208" s="58"/>
      <c r="J208" s="37"/>
      <c r="K208" s="37"/>
      <c r="L208" s="58"/>
    </row>
    <row r="209" spans="1:12" ht="37.5" customHeight="1" x14ac:dyDescent="0.2">
      <c r="A209" s="58"/>
      <c r="J209" s="37"/>
      <c r="K209" s="37"/>
      <c r="L209" s="58"/>
    </row>
    <row r="210" spans="1:12" ht="37.5" customHeight="1" x14ac:dyDescent="0.2">
      <c r="A210" s="58"/>
      <c r="J210" s="37"/>
      <c r="K210" s="37"/>
      <c r="L210" s="58"/>
    </row>
    <row r="211" spans="1:12" ht="37.5" customHeight="1" x14ac:dyDescent="0.2">
      <c r="A211" s="58"/>
      <c r="J211" s="37"/>
      <c r="K211" s="37"/>
      <c r="L211" s="58"/>
    </row>
    <row r="212" spans="1:12" ht="37.5" customHeight="1" x14ac:dyDescent="0.2">
      <c r="A212" s="58"/>
      <c r="J212" s="37"/>
      <c r="K212" s="37"/>
      <c r="L212" s="58"/>
    </row>
    <row r="213" spans="1:12" ht="37.5" customHeight="1" x14ac:dyDescent="0.2">
      <c r="A213" s="58"/>
      <c r="J213" s="37"/>
      <c r="K213" s="37"/>
      <c r="L213" s="58"/>
    </row>
    <row r="214" spans="1:12" ht="37.5" customHeight="1" x14ac:dyDescent="0.2">
      <c r="A214" s="58"/>
      <c r="J214" s="37"/>
      <c r="K214" s="37"/>
      <c r="L214" s="58"/>
    </row>
    <row r="215" spans="1:12" ht="37.5" customHeight="1" x14ac:dyDescent="0.2">
      <c r="A215" s="58"/>
      <c r="J215" s="37"/>
      <c r="K215" s="37"/>
      <c r="L215" s="58"/>
    </row>
    <row r="216" spans="1:12" ht="37.5" customHeight="1" x14ac:dyDescent="0.2">
      <c r="A216" s="58"/>
      <c r="J216" s="37"/>
      <c r="K216" s="37"/>
      <c r="L216" s="58"/>
    </row>
    <row r="217" spans="1:12" ht="37.5" customHeight="1" x14ac:dyDescent="0.2">
      <c r="A217" s="58"/>
      <c r="J217" s="37"/>
      <c r="K217" s="37"/>
      <c r="L217" s="58"/>
    </row>
    <row r="218" spans="1:12" ht="37.5" customHeight="1" x14ac:dyDescent="0.2">
      <c r="A218" s="58"/>
      <c r="J218" s="37"/>
      <c r="K218" s="37"/>
      <c r="L218" s="58"/>
    </row>
    <row r="219" spans="1:12" ht="37.5" customHeight="1" x14ac:dyDescent="0.2">
      <c r="A219" s="58"/>
      <c r="J219" s="37"/>
      <c r="K219" s="37"/>
      <c r="L219" s="58"/>
    </row>
    <row r="220" spans="1:12" ht="37.5" customHeight="1" x14ac:dyDescent="0.2">
      <c r="A220" s="58"/>
      <c r="J220" s="37"/>
      <c r="K220" s="37"/>
      <c r="L220" s="58"/>
    </row>
    <row r="221" spans="1:12" ht="37.5" customHeight="1" x14ac:dyDescent="0.2">
      <c r="A221" s="58"/>
      <c r="J221" s="37"/>
      <c r="K221" s="37"/>
      <c r="L221" s="58"/>
    </row>
    <row r="222" spans="1:12" ht="37.5" customHeight="1" x14ac:dyDescent="0.2">
      <c r="A222" s="58"/>
      <c r="J222" s="37"/>
      <c r="K222" s="37"/>
      <c r="L222" s="58"/>
    </row>
    <row r="223" spans="1:12" ht="37.5" customHeight="1" x14ac:dyDescent="0.2">
      <c r="A223" s="58"/>
      <c r="J223" s="37"/>
      <c r="K223" s="37"/>
      <c r="L223" s="58"/>
    </row>
    <row r="224" spans="1:12" ht="37.5" customHeight="1" x14ac:dyDescent="0.2">
      <c r="A224" s="58"/>
      <c r="J224" s="37"/>
      <c r="K224" s="37"/>
      <c r="L224" s="58"/>
    </row>
    <row r="225" spans="1:12" ht="37.5" customHeight="1" x14ac:dyDescent="0.2">
      <c r="A225" s="58"/>
      <c r="J225" s="37"/>
      <c r="K225" s="37"/>
      <c r="L225" s="58"/>
    </row>
    <row r="226" spans="1:12" ht="37.5" customHeight="1" x14ac:dyDescent="0.2">
      <c r="A226" s="58"/>
      <c r="J226" s="37"/>
      <c r="K226" s="37"/>
      <c r="L226" s="58"/>
    </row>
    <row r="227" spans="1:12" ht="37.5" customHeight="1" x14ac:dyDescent="0.2">
      <c r="A227" s="58"/>
      <c r="J227" s="37"/>
      <c r="K227" s="37"/>
      <c r="L227" s="58"/>
    </row>
    <row r="228" spans="1:12" ht="37.5" customHeight="1" x14ac:dyDescent="0.2">
      <c r="A228" s="58"/>
      <c r="J228" s="37"/>
      <c r="K228" s="37"/>
      <c r="L228" s="58"/>
    </row>
    <row r="229" spans="1:12" ht="37.5" customHeight="1" x14ac:dyDescent="0.2">
      <c r="A229" s="58"/>
      <c r="J229" s="37"/>
      <c r="K229" s="37"/>
      <c r="L229" s="58"/>
    </row>
    <row r="230" spans="1:12" ht="37.5" customHeight="1" x14ac:dyDescent="0.2">
      <c r="A230" s="58"/>
      <c r="J230" s="37"/>
      <c r="K230" s="37"/>
      <c r="L230" s="58"/>
    </row>
    <row r="231" spans="1:12" ht="37.5" customHeight="1" x14ac:dyDescent="0.2">
      <c r="A231" s="58"/>
      <c r="J231" s="37"/>
      <c r="K231" s="37"/>
      <c r="L231" s="58"/>
    </row>
    <row r="232" spans="1:12" ht="37.5" customHeight="1" x14ac:dyDescent="0.2">
      <c r="A232" s="58"/>
      <c r="J232" s="37"/>
      <c r="K232" s="37"/>
      <c r="L232" s="58"/>
    </row>
    <row r="233" spans="1:12" ht="37.5" customHeight="1" x14ac:dyDescent="0.2">
      <c r="A233" s="58"/>
      <c r="J233" s="37"/>
      <c r="K233" s="37"/>
      <c r="L233" s="58"/>
    </row>
    <row r="234" spans="1:12" ht="37.5" customHeight="1" x14ac:dyDescent="0.2">
      <c r="A234" s="58"/>
      <c r="J234" s="37"/>
      <c r="K234" s="37"/>
      <c r="L234" s="58"/>
    </row>
    <row r="235" spans="1:12" ht="37.5" customHeight="1" x14ac:dyDescent="0.2">
      <c r="A235" s="58"/>
      <c r="J235" s="37"/>
      <c r="K235" s="37"/>
      <c r="L235" s="58"/>
    </row>
    <row r="236" spans="1:12" ht="37.5" customHeight="1" x14ac:dyDescent="0.2">
      <c r="A236" s="58"/>
      <c r="J236" s="37"/>
      <c r="K236" s="37"/>
      <c r="L236" s="58"/>
    </row>
    <row r="237" spans="1:12" ht="37.5" customHeight="1" x14ac:dyDescent="0.2">
      <c r="A237" s="58"/>
      <c r="J237" s="37"/>
      <c r="K237" s="37"/>
      <c r="L237" s="58"/>
    </row>
    <row r="238" spans="1:12" ht="37.5" customHeight="1" x14ac:dyDescent="0.2">
      <c r="A238" s="58"/>
      <c r="J238" s="37"/>
      <c r="K238" s="37"/>
      <c r="L238" s="58"/>
    </row>
    <row r="239" spans="1:12" ht="37.5" customHeight="1" x14ac:dyDescent="0.2">
      <c r="A239" s="58"/>
      <c r="J239" s="37"/>
      <c r="K239" s="37"/>
      <c r="L239" s="58"/>
    </row>
    <row r="240" spans="1:12" ht="37.5" customHeight="1" x14ac:dyDescent="0.2">
      <c r="A240" s="58"/>
      <c r="J240" s="37"/>
      <c r="K240" s="37"/>
      <c r="L240" s="58"/>
    </row>
    <row r="241" spans="1:12" ht="37.5" customHeight="1" x14ac:dyDescent="0.2">
      <c r="A241" s="58"/>
      <c r="J241" s="37"/>
      <c r="K241" s="37"/>
      <c r="L241" s="58"/>
    </row>
    <row r="242" spans="1:12" ht="37.5" customHeight="1" x14ac:dyDescent="0.2">
      <c r="A242" s="58"/>
      <c r="J242" s="37"/>
      <c r="K242" s="37"/>
      <c r="L242" s="58"/>
    </row>
    <row r="243" spans="1:12" ht="37.5" customHeight="1" x14ac:dyDescent="0.2">
      <c r="A243" s="58"/>
      <c r="J243" s="37"/>
      <c r="K243" s="37"/>
      <c r="L243" s="58"/>
    </row>
    <row r="244" spans="1:12" ht="37.5" customHeight="1" x14ac:dyDescent="0.2">
      <c r="A244" s="58"/>
      <c r="J244" s="37"/>
      <c r="K244" s="37"/>
      <c r="L244" s="58"/>
    </row>
    <row r="245" spans="1:12" ht="37.5" customHeight="1" x14ac:dyDescent="0.2">
      <c r="A245" s="58"/>
      <c r="J245" s="37"/>
      <c r="K245" s="37"/>
      <c r="L245" s="58"/>
    </row>
    <row r="246" spans="1:12" ht="37.5" customHeight="1" x14ac:dyDescent="0.2">
      <c r="A246" s="58"/>
      <c r="J246" s="37"/>
      <c r="K246" s="37"/>
      <c r="L246" s="58"/>
    </row>
    <row r="247" spans="1:12" ht="37.5" customHeight="1" x14ac:dyDescent="0.2">
      <c r="A247" s="58"/>
      <c r="J247" s="37"/>
      <c r="K247" s="37"/>
      <c r="L247" s="58"/>
    </row>
    <row r="248" spans="1:12" ht="37.5" customHeight="1" x14ac:dyDescent="0.2">
      <c r="A248" s="58"/>
      <c r="J248" s="37"/>
      <c r="K248" s="37"/>
      <c r="L248" s="58"/>
    </row>
    <row r="249" spans="1:12" ht="37.5" customHeight="1" x14ac:dyDescent="0.2">
      <c r="A249" s="58"/>
      <c r="J249" s="37"/>
      <c r="K249" s="37"/>
      <c r="L249" s="58"/>
    </row>
    <row r="250" spans="1:12" ht="37.5" customHeight="1" x14ac:dyDescent="0.2">
      <c r="A250" s="58"/>
      <c r="J250" s="37"/>
      <c r="K250" s="37"/>
      <c r="L250" s="58"/>
    </row>
    <row r="251" spans="1:12" ht="37.5" customHeight="1" x14ac:dyDescent="0.2">
      <c r="A251" s="58"/>
      <c r="J251" s="37"/>
      <c r="K251" s="37"/>
      <c r="L251" s="58"/>
    </row>
    <row r="252" spans="1:12" ht="37.5" customHeight="1" x14ac:dyDescent="0.2">
      <c r="A252" s="58"/>
      <c r="J252" s="37"/>
      <c r="K252" s="37"/>
      <c r="L252" s="58"/>
    </row>
    <row r="253" spans="1:12" ht="37.5" customHeight="1" x14ac:dyDescent="0.2">
      <c r="A253" s="58"/>
      <c r="J253" s="37"/>
      <c r="K253" s="37"/>
      <c r="L253" s="58"/>
    </row>
    <row r="254" spans="1:12" ht="37.5" customHeight="1" x14ac:dyDescent="0.2">
      <c r="A254" s="58"/>
      <c r="J254" s="37"/>
      <c r="K254" s="37"/>
      <c r="L254" s="58"/>
    </row>
    <row r="255" spans="1:12" ht="37.5" customHeight="1" x14ac:dyDescent="0.2">
      <c r="A255" s="58"/>
      <c r="J255" s="37"/>
      <c r="K255" s="37"/>
      <c r="L255" s="58"/>
    </row>
    <row r="256" spans="1:12" ht="37.5" customHeight="1" x14ac:dyDescent="0.2">
      <c r="A256" s="58"/>
      <c r="J256" s="37"/>
      <c r="K256" s="37"/>
      <c r="L256" s="58"/>
    </row>
    <row r="257" spans="1:12" ht="37.5" customHeight="1" x14ac:dyDescent="0.2">
      <c r="A257" s="58"/>
      <c r="J257" s="37"/>
      <c r="K257" s="37"/>
      <c r="L257" s="58"/>
    </row>
    <row r="258" spans="1:12" ht="37.5" customHeight="1" x14ac:dyDescent="0.2">
      <c r="A258" s="58"/>
      <c r="J258" s="37"/>
      <c r="K258" s="37"/>
      <c r="L258" s="58"/>
    </row>
    <row r="259" spans="1:12" ht="37.5" customHeight="1" x14ac:dyDescent="0.2">
      <c r="A259" s="58"/>
      <c r="J259" s="37"/>
      <c r="K259" s="37"/>
      <c r="L259" s="58"/>
    </row>
    <row r="260" spans="1:12" ht="37.5" customHeight="1" x14ac:dyDescent="0.2">
      <c r="A260" s="58"/>
      <c r="J260" s="37"/>
      <c r="K260" s="37"/>
      <c r="L260" s="58"/>
    </row>
    <row r="261" spans="1:12" ht="37.5" customHeight="1" x14ac:dyDescent="0.2">
      <c r="A261" s="58"/>
      <c r="J261" s="37"/>
      <c r="K261" s="37"/>
      <c r="L261" s="58"/>
    </row>
    <row r="262" spans="1:12" ht="37.5" customHeight="1" x14ac:dyDescent="0.2">
      <c r="A262" s="58"/>
      <c r="J262" s="37"/>
      <c r="K262" s="37"/>
      <c r="L262" s="58"/>
    </row>
    <row r="263" spans="1:12" ht="37.5" customHeight="1" x14ac:dyDescent="0.2">
      <c r="A263" s="58"/>
      <c r="J263" s="37"/>
      <c r="K263" s="37"/>
      <c r="L263" s="58"/>
    </row>
    <row r="264" spans="1:12" ht="37.5" customHeight="1" x14ac:dyDescent="0.2">
      <c r="A264" s="58"/>
      <c r="J264" s="37"/>
      <c r="K264" s="37"/>
      <c r="L264" s="58"/>
    </row>
  </sheetData>
  <mergeCells count="272">
    <mergeCell ref="L47:L48"/>
    <mergeCell ref="M47:M48"/>
    <mergeCell ref="N47:N48"/>
    <mergeCell ref="A47:A48"/>
    <mergeCell ref="F58:F59"/>
    <mergeCell ref="G58:G59"/>
    <mergeCell ref="H58:H59"/>
    <mergeCell ref="C55:C57"/>
    <mergeCell ref="D55:D57"/>
    <mergeCell ref="E55:E57"/>
    <mergeCell ref="F55:F57"/>
    <mergeCell ref="G55:G57"/>
    <mergeCell ref="H55:H57"/>
    <mergeCell ref="A58:A59"/>
    <mergeCell ref="M55:M57"/>
    <mergeCell ref="N55:N57"/>
    <mergeCell ref="M58:M59"/>
    <mergeCell ref="N58:N59"/>
    <mergeCell ref="M53:M54"/>
    <mergeCell ref="N53:N54"/>
    <mergeCell ref="I55:I57"/>
    <mergeCell ref="J55:J57"/>
    <mergeCell ref="K55:K57"/>
    <mergeCell ref="H47:H48"/>
    <mergeCell ref="F43:F44"/>
    <mergeCell ref="G43:G44"/>
    <mergeCell ref="L45:L46"/>
    <mergeCell ref="M45:M46"/>
    <mergeCell ref="N45:N46"/>
    <mergeCell ref="A45:A46"/>
    <mergeCell ref="B45:B46"/>
    <mergeCell ref="C45:C46"/>
    <mergeCell ref="D45:D46"/>
    <mergeCell ref="E45:E46"/>
    <mergeCell ref="F45:F46"/>
    <mergeCell ref="G45:G46"/>
    <mergeCell ref="A30:A32"/>
    <mergeCell ref="B30:B32"/>
    <mergeCell ref="C30:C32"/>
    <mergeCell ref="D30:D32"/>
    <mergeCell ref="E30:E32"/>
    <mergeCell ref="F30:F32"/>
    <mergeCell ref="G30:G32"/>
    <mergeCell ref="M39:M40"/>
    <mergeCell ref="N39:N40"/>
    <mergeCell ref="A39:A40"/>
    <mergeCell ref="B39:B40"/>
    <mergeCell ref="C39:C40"/>
    <mergeCell ref="D39:D40"/>
    <mergeCell ref="E39:E40"/>
    <mergeCell ref="F39:F40"/>
    <mergeCell ref="G39:G40"/>
    <mergeCell ref="H39:H40"/>
    <mergeCell ref="I39:I40"/>
    <mergeCell ref="J39:J40"/>
    <mergeCell ref="K39:K40"/>
    <mergeCell ref="L39:L40"/>
    <mergeCell ref="G35:G36"/>
    <mergeCell ref="M33:M34"/>
    <mergeCell ref="N33:N34"/>
    <mergeCell ref="N23:N26"/>
    <mergeCell ref="H30:H32"/>
    <mergeCell ref="I30:I32"/>
    <mergeCell ref="J30:J32"/>
    <mergeCell ref="K30:K32"/>
    <mergeCell ref="L30:L32"/>
    <mergeCell ref="M30:M32"/>
    <mergeCell ref="N30:N32"/>
    <mergeCell ref="K27:K29"/>
    <mergeCell ref="L27:L29"/>
    <mergeCell ref="M27:M29"/>
    <mergeCell ref="N27:N29"/>
    <mergeCell ref="A27:A29"/>
    <mergeCell ref="B27:B29"/>
    <mergeCell ref="C27:C29"/>
    <mergeCell ref="D27:D29"/>
    <mergeCell ref="H27:H29"/>
    <mergeCell ref="I27:I29"/>
    <mergeCell ref="J27:J29"/>
    <mergeCell ref="E27:E29"/>
    <mergeCell ref="F27:F29"/>
    <mergeCell ref="G27:G29"/>
    <mergeCell ref="J16:J17"/>
    <mergeCell ref="K16:K17"/>
    <mergeCell ref="B21:B22"/>
    <mergeCell ref="L16:L17"/>
    <mergeCell ref="M16:M17"/>
    <mergeCell ref="B23:B26"/>
    <mergeCell ref="C21:C22"/>
    <mergeCell ref="D21:D22"/>
    <mergeCell ref="A23:A26"/>
    <mergeCell ref="J23:J26"/>
    <mergeCell ref="K23:K26"/>
    <mergeCell ref="L23:L26"/>
    <mergeCell ref="M23:M26"/>
    <mergeCell ref="L21:L22"/>
    <mergeCell ref="M21:M22"/>
    <mergeCell ref="C24:C26"/>
    <mergeCell ref="A1:B4"/>
    <mergeCell ref="C1:M4"/>
    <mergeCell ref="N1:N2"/>
    <mergeCell ref="N3:N4"/>
    <mergeCell ref="A6:N8"/>
    <mergeCell ref="P6:T6"/>
    <mergeCell ref="P7:Q7"/>
    <mergeCell ref="J13:K13"/>
    <mergeCell ref="S11:T11"/>
    <mergeCell ref="A12:E12"/>
    <mergeCell ref="P13:Q13"/>
    <mergeCell ref="M35:M36"/>
    <mergeCell ref="N35:N36"/>
    <mergeCell ref="P8:Q8"/>
    <mergeCell ref="P9:Q9"/>
    <mergeCell ref="P10:R10"/>
    <mergeCell ref="P14:Q14"/>
    <mergeCell ref="N18:N20"/>
    <mergeCell ref="A11:E11"/>
    <mergeCell ref="P11:R11"/>
    <mergeCell ref="B16:B17"/>
    <mergeCell ref="N16:N17"/>
    <mergeCell ref="A16:A17"/>
    <mergeCell ref="A18:A20"/>
    <mergeCell ref="B18:B20"/>
    <mergeCell ref="N21:N22"/>
    <mergeCell ref="E21:E22"/>
    <mergeCell ref="F21:F22"/>
    <mergeCell ref="G21:G22"/>
    <mergeCell ref="H21:H22"/>
    <mergeCell ref="I21:I22"/>
    <mergeCell ref="J21:J22"/>
    <mergeCell ref="K21:K22"/>
    <mergeCell ref="M18:M20"/>
    <mergeCell ref="A21:A22"/>
    <mergeCell ref="K41:K42"/>
    <mergeCell ref="L41:L42"/>
    <mergeCell ref="H43:H44"/>
    <mergeCell ref="I43:I44"/>
    <mergeCell ref="J43:J44"/>
    <mergeCell ref="M37:M38"/>
    <mergeCell ref="N37:N38"/>
    <mergeCell ref="B37:B38"/>
    <mergeCell ref="C37:C38"/>
    <mergeCell ref="D37:D38"/>
    <mergeCell ref="E37:E38"/>
    <mergeCell ref="F37:F38"/>
    <mergeCell ref="G37:G38"/>
    <mergeCell ref="M41:M42"/>
    <mergeCell ref="N41:N42"/>
    <mergeCell ref="B41:B42"/>
    <mergeCell ref="C41:C42"/>
    <mergeCell ref="D41:D42"/>
    <mergeCell ref="E41:E42"/>
    <mergeCell ref="F41:F42"/>
    <mergeCell ref="G41:G42"/>
    <mergeCell ref="L43:L44"/>
    <mergeCell ref="M43:M44"/>
    <mergeCell ref="N43:N44"/>
    <mergeCell ref="B55:B57"/>
    <mergeCell ref="H53:H54"/>
    <mergeCell ref="I53:I54"/>
    <mergeCell ref="J53:J54"/>
    <mergeCell ref="K53:K54"/>
    <mergeCell ref="L53:L54"/>
    <mergeCell ref="A53:A54"/>
    <mergeCell ref="B53:B54"/>
    <mergeCell ref="C53:C54"/>
    <mergeCell ref="D53:D54"/>
    <mergeCell ref="C64:E64"/>
    <mergeCell ref="J64:L64"/>
    <mergeCell ref="J49:J50"/>
    <mergeCell ref="K49:K50"/>
    <mergeCell ref="L49:L50"/>
    <mergeCell ref="A35:A36"/>
    <mergeCell ref="B35:B36"/>
    <mergeCell ref="C35:C36"/>
    <mergeCell ref="D35:D36"/>
    <mergeCell ref="E35:E36"/>
    <mergeCell ref="F35:F36"/>
    <mergeCell ref="K43:K44"/>
    <mergeCell ref="H45:H46"/>
    <mergeCell ref="I45:I46"/>
    <mergeCell ref="J45:J46"/>
    <mergeCell ref="K45:K46"/>
    <mergeCell ref="C62:E62"/>
    <mergeCell ref="C63:E63"/>
    <mergeCell ref="J63:L63"/>
    <mergeCell ref="A37:A38"/>
    <mergeCell ref="H41:H42"/>
    <mergeCell ref="I41:I42"/>
    <mergeCell ref="L55:L57"/>
    <mergeCell ref="A55:A57"/>
    <mergeCell ref="F53:F54"/>
    <mergeCell ref="G53:G54"/>
    <mergeCell ref="H51:H52"/>
    <mergeCell ref="E49:E50"/>
    <mergeCell ref="F49:F50"/>
    <mergeCell ref="G49:G50"/>
    <mergeCell ref="E53:E54"/>
    <mergeCell ref="H49:H50"/>
    <mergeCell ref="I49:I50"/>
    <mergeCell ref="J62:L62"/>
    <mergeCell ref="B58:B59"/>
    <mergeCell ref="C58:C59"/>
    <mergeCell ref="D58:D59"/>
    <mergeCell ref="E58:E59"/>
    <mergeCell ref="I58:I59"/>
    <mergeCell ref="J58:J59"/>
    <mergeCell ref="K58:K59"/>
    <mergeCell ref="L58:L59"/>
    <mergeCell ref="A33:A34"/>
    <mergeCell ref="B33:B34"/>
    <mergeCell ref="C33:C34"/>
    <mergeCell ref="D33:D34"/>
    <mergeCell ref="E33:E34"/>
    <mergeCell ref="B47:B48"/>
    <mergeCell ref="C47:C48"/>
    <mergeCell ref="D47:D48"/>
    <mergeCell ref="E47:E48"/>
    <mergeCell ref="A41:A42"/>
    <mergeCell ref="A43:A44"/>
    <mergeCell ref="B43:B44"/>
    <mergeCell ref="C43:C44"/>
    <mergeCell ref="D43:D44"/>
    <mergeCell ref="E43:E44"/>
    <mergeCell ref="D49:D50"/>
    <mergeCell ref="J33:J34"/>
    <mergeCell ref="K33:K34"/>
    <mergeCell ref="L33:L34"/>
    <mergeCell ref="H35:H36"/>
    <mergeCell ref="I35:I36"/>
    <mergeCell ref="J35:J36"/>
    <mergeCell ref="K35:K36"/>
    <mergeCell ref="L35:L36"/>
    <mergeCell ref="H37:H38"/>
    <mergeCell ref="I37:I38"/>
    <mergeCell ref="J37:J38"/>
    <mergeCell ref="K37:K38"/>
    <mergeCell ref="L37:L38"/>
    <mergeCell ref="F47:F48"/>
    <mergeCell ref="G47:G48"/>
    <mergeCell ref="I47:I48"/>
    <mergeCell ref="J47:J48"/>
    <mergeCell ref="K47:K48"/>
    <mergeCell ref="F33:F34"/>
    <mergeCell ref="G33:G34"/>
    <mergeCell ref="H33:H34"/>
    <mergeCell ref="I33:I34"/>
    <mergeCell ref="J41:J42"/>
    <mergeCell ref="D24:D26"/>
    <mergeCell ref="E24:E26"/>
    <mergeCell ref="F24:F26"/>
    <mergeCell ref="G24:G26"/>
    <mergeCell ref="H24:H26"/>
    <mergeCell ref="I24:I26"/>
    <mergeCell ref="M51:M52"/>
    <mergeCell ref="N51:N52"/>
    <mergeCell ref="A51:A52"/>
    <mergeCell ref="B51:B52"/>
    <mergeCell ref="C51:C52"/>
    <mergeCell ref="D51:D52"/>
    <mergeCell ref="E51:E52"/>
    <mergeCell ref="F51:F52"/>
    <mergeCell ref="G51:G52"/>
    <mergeCell ref="I51:I52"/>
    <mergeCell ref="J51:J52"/>
    <mergeCell ref="K51:K52"/>
    <mergeCell ref="L51:L52"/>
    <mergeCell ref="M49:M50"/>
    <mergeCell ref="N49:N50"/>
    <mergeCell ref="A49:A50"/>
    <mergeCell ref="B49:B50"/>
    <mergeCell ref="C49:C50"/>
  </mergeCells>
  <conditionalFormatting sqref="J16 J18:K18 J21:K21 J23:K23 J27:K27 J30:K30 J33:K33 J35:K35 J37:K37 J39:K39 J41:K41 J43:K43 J45:K45 J47:K47 J49:K49 J51:K51 J53:K53 J55:K56 J60:K61 J65:K1000">
    <cfRule type="containsText" dxfId="19" priority="1" operator="containsText" text="0">
      <formula>NOT(ISERROR(SEARCH(("0"),(J16))))</formula>
    </cfRule>
  </conditionalFormatting>
  <conditionalFormatting sqref="J16 J18:K18 J21:K21 J23:K23 J27:K27 J30:K30 J33:K33 J35:K35 J37:K37 J39:K39 J41:K41 J43:K43 J45:K45 J47:K47 J49:K49 J51:K51 J53:K53 J55:K56 J60:K61 J65:K1000">
    <cfRule type="containsText" dxfId="18" priority="2" operator="containsText" text="1">
      <formula>NOT(ISERROR(SEARCH(("1"),(J16))))</formula>
    </cfRule>
  </conditionalFormatting>
  <conditionalFormatting sqref="J16 J18:K18 J21:K21 J23:K23 J27:K27 J30:K30 J33:K33 J35:K35 J37:K37 J39:K39 J41:K41 J43:K43 J45:K45 J47:K47 J49:K49 J51:K51 J53:K53 J55:K56 J60:K61 J65:K1000">
    <cfRule type="containsText" dxfId="17" priority="3" operator="containsText" text="2">
      <formula>NOT(ISERROR(SEARCH(("2"),(J16))))</formula>
    </cfRule>
  </conditionalFormatting>
  <conditionalFormatting sqref="K16">
    <cfRule type="containsText" dxfId="16" priority="4" operator="containsText" text="0">
      <formula>NOT(ISERROR(SEARCH(("0"),(K16))))</formula>
    </cfRule>
  </conditionalFormatting>
  <conditionalFormatting sqref="K16">
    <cfRule type="containsText" dxfId="15" priority="5" operator="containsText" text="1">
      <formula>NOT(ISERROR(SEARCH(("1"),(K16))))</formula>
    </cfRule>
  </conditionalFormatting>
  <conditionalFormatting sqref="K16">
    <cfRule type="containsText" dxfId="14" priority="6" operator="containsText" text="2">
      <formula>NOT(ISERROR(SEARCH(("2"),(K16))))</formula>
    </cfRule>
  </conditionalFormatting>
  <conditionalFormatting sqref="S11:S12">
    <cfRule type="containsText" dxfId="13" priority="7" operator="containsText" text="No">
      <formula>NOT(ISERROR(SEARCH(("No"),(S11))))</formula>
    </cfRule>
  </conditionalFormatting>
  <conditionalFormatting sqref="S11:S12">
    <cfRule type="containsText" dxfId="12" priority="8" operator="containsText" text="Cumple">
      <formula>NOT(ISERROR(SEARCH(("Cumple"),(S11))))</formula>
    </cfRule>
  </conditionalFormatting>
  <conditionalFormatting sqref="S11:S12">
    <cfRule type="containsText" dxfId="11" priority="9" operator="containsText" text="No cumple">
      <formula>NOT(ISERROR(SEARCH(("No cumple"),(S11))))</formula>
    </cfRule>
  </conditionalFormatting>
  <conditionalFormatting sqref="R14">
    <cfRule type="containsText" dxfId="10" priority="10" operator="containsText" text="No">
      <formula>NOT(ISERROR(SEARCH(("No"),(R14))))</formula>
    </cfRule>
  </conditionalFormatting>
  <conditionalFormatting sqref="R14">
    <cfRule type="containsText" dxfId="9" priority="11" operator="containsText" text="Cumple">
      <formula>NOT(ISERROR(SEARCH(("Cumple"),(R14))))</formula>
    </cfRule>
  </conditionalFormatting>
  <conditionalFormatting sqref="R14">
    <cfRule type="containsText" dxfId="8" priority="12" operator="containsText" text="No cumple">
      <formula>NOT(ISERROR(SEARCH(("No cumple"),(R14))))</formula>
    </cfRule>
  </conditionalFormatting>
  <conditionalFormatting sqref="R13">
    <cfRule type="containsText" dxfId="7" priority="13" operator="containsText" text="No">
      <formula>NOT(ISERROR(SEARCH(("No"),(R13))))</formula>
    </cfRule>
  </conditionalFormatting>
  <conditionalFormatting sqref="R13">
    <cfRule type="containsText" dxfId="6" priority="14" operator="containsText" text="Cumple">
      <formula>NOT(ISERROR(SEARCH(("Cumple"),(R13))))</formula>
    </cfRule>
  </conditionalFormatting>
  <conditionalFormatting sqref="R13">
    <cfRule type="containsText" dxfId="5" priority="15" operator="containsText" text="No cumple">
      <formula>NOT(ISERROR(SEARCH(("No cumple"),(R13))))</formula>
    </cfRule>
  </conditionalFormatting>
  <conditionalFormatting sqref="I9:J9">
    <cfRule type="containsText" dxfId="4" priority="16" operator="containsText" text="No cumple">
      <formula>NOT(ISERROR(SEARCH(("No cumple"),(I9))))</formula>
    </cfRule>
  </conditionalFormatting>
  <conditionalFormatting sqref="I11:J11">
    <cfRule type="containsText" dxfId="3" priority="17" operator="containsText" text="Cumple parcialmente">
      <formula>NOT(ISERROR(SEARCH(("Cumple parcialmente"),(I11))))</formula>
    </cfRule>
  </conditionalFormatting>
  <conditionalFormatting sqref="I10:J10">
    <cfRule type="containsText" dxfId="2" priority="18" operator="containsText" text="Cumple">
      <formula>NOT(ISERROR(SEARCH(("Cumple"),(I10))))</formula>
    </cfRule>
  </conditionalFormatting>
  <conditionalFormatting sqref="I12">
    <cfRule type="containsText" dxfId="1" priority="19" operator="containsText" text="No cumple">
      <formula>NOT(ISERROR(SEARCH(("No cumple"),(I12))))</formula>
    </cfRule>
  </conditionalFormatting>
  <conditionalFormatting sqref="J12">
    <cfRule type="containsText" dxfId="0" priority="20" operator="containsText" text="No cumple">
      <formula>NOT(ISERROR(SEARCH(("No cumple"),(J12))))</formula>
    </cfRule>
  </conditionalFormatting>
  <dataValidations count="2">
    <dataValidation type="list" allowBlank="1" showErrorMessage="1" sqref="J60:K61 J65:K1000" xr:uid="{00000000-0002-0000-0000-000000000000}">
      <formula1>$J$10:$J$11</formula1>
    </dataValidation>
    <dataValidation type="list" allowBlank="1" showErrorMessage="1" sqref="J16:K16 J18:K18 J21:K21 J23:K23 J27:K27 J30:K30 J33:K33 J35:K35 J37:K37 J39:K39 J41:K41 J43:K43 J45:K45 J47:K47 J49:K49 J51:K51 J53:K53 J55:K56 J58:K58" xr:uid="{00000000-0002-0000-0000-000001000000}">
      <formula1>$J$10:$J$12</formula1>
    </dataValidation>
  </dataValidations>
  <printOptions horizontalCentered="1"/>
  <pageMargins left="0.23622047244094491" right="0.23622047244094491" top="0.35433070866141736" bottom="0.12" header="0.31496062992125984" footer="0.31496062992125984"/>
  <pageSetup paperSize="14" scale="53" fitToHeight="0" orientation="landscape" r:id="rId1"/>
  <headerFooter>
    <oddHeader>&amp;C&amp;N</oddHeader>
    <oddFooter>Página &amp;P de &amp;F</oddFooter>
  </headerFooter>
  <rowBreaks count="10" manualBreakCount="10">
    <brk id="17" max="13" man="1"/>
    <brk id="22" max="13" man="1"/>
    <brk id="26" max="13" man="1"/>
    <brk id="29" max="13" man="1"/>
    <brk id="32" max="13" man="1"/>
    <brk id="36" max="13" man="1"/>
    <brk id="40" max="13" man="1"/>
    <brk id="46" max="13" man="1"/>
    <brk id="52" max="13" man="1"/>
    <brk id="56" max="13" man="1"/>
  </rowBreaks>
  <colBreaks count="1" manualBreakCount="1">
    <brk id="2" max="64"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00"/>
  <sheetViews>
    <sheetView workbookViewId="0"/>
  </sheetViews>
  <sheetFormatPr baseColWidth="10" defaultColWidth="14.42578125" defaultRowHeight="15" customHeight="1" x14ac:dyDescent="0.25"/>
  <cols>
    <col min="1" max="4" width="10.7109375" customWidth="1"/>
    <col min="5" max="5" width="16.28515625" customWidth="1"/>
    <col min="6" max="6" width="15.140625" customWidth="1"/>
    <col min="7" max="7" width="15.28515625" customWidth="1"/>
    <col min="8" max="8" width="10.7109375" customWidth="1"/>
    <col min="9" max="9" width="14.5703125" customWidth="1"/>
    <col min="10" max="15" width="10.7109375" customWidth="1"/>
  </cols>
  <sheetData>
    <row r="1" spans="1:9" x14ac:dyDescent="0.25">
      <c r="E1" s="1"/>
      <c r="F1" s="1"/>
      <c r="G1" s="2"/>
      <c r="I1" s="3"/>
    </row>
    <row r="2" spans="1:9" x14ac:dyDescent="0.25">
      <c r="E2" s="1"/>
      <c r="F2" s="1"/>
      <c r="G2" s="2"/>
      <c r="I2" s="3"/>
    </row>
    <row r="3" spans="1:9" x14ac:dyDescent="0.25">
      <c r="E3" s="4" t="s">
        <v>85</v>
      </c>
      <c r="F3" s="4" t="s">
        <v>86</v>
      </c>
      <c r="G3" s="5" t="s">
        <v>87</v>
      </c>
      <c r="I3" s="3"/>
    </row>
    <row r="4" spans="1:9" x14ac:dyDescent="0.25">
      <c r="A4" s="6" t="s">
        <v>88</v>
      </c>
      <c r="C4" s="6">
        <v>25</v>
      </c>
      <c r="D4" s="6" t="s">
        <v>89</v>
      </c>
      <c r="E4" s="1">
        <v>2855185322</v>
      </c>
      <c r="F4" s="1">
        <v>2532302841</v>
      </c>
      <c r="G4" s="2">
        <f t="shared" ref="G4:G36" si="0">F4/E4</f>
        <v>0.88691365197484717</v>
      </c>
      <c r="I4" s="3">
        <v>0.88691365197484717</v>
      </c>
    </row>
    <row r="5" spans="1:9" x14ac:dyDescent="0.25">
      <c r="A5" s="6" t="s">
        <v>90</v>
      </c>
      <c r="C5" s="6">
        <v>3</v>
      </c>
      <c r="D5" s="6" t="s">
        <v>91</v>
      </c>
      <c r="E5" s="1">
        <v>480832833</v>
      </c>
      <c r="F5" s="1">
        <v>409040943</v>
      </c>
      <c r="G5" s="2">
        <f t="shared" si="0"/>
        <v>0.85069262106733046</v>
      </c>
      <c r="I5" s="3">
        <v>0.85069262106733046</v>
      </c>
    </row>
    <row r="6" spans="1:9" x14ac:dyDescent="0.25">
      <c r="A6" s="6" t="s">
        <v>92</v>
      </c>
      <c r="B6" s="6">
        <v>1</v>
      </c>
      <c r="C6" s="6">
        <v>1</v>
      </c>
      <c r="D6" s="6" t="s">
        <v>93</v>
      </c>
      <c r="E6" s="1">
        <v>713730102</v>
      </c>
      <c r="F6" s="1">
        <v>684607466</v>
      </c>
      <c r="G6" s="2">
        <f t="shared" si="0"/>
        <v>0.95919657035846861</v>
      </c>
      <c r="I6" s="3">
        <v>0.95919657035846861</v>
      </c>
    </row>
    <row r="7" spans="1:9" x14ac:dyDescent="0.25">
      <c r="A7" s="6" t="s">
        <v>94</v>
      </c>
      <c r="B7" s="6">
        <v>1</v>
      </c>
      <c r="C7" s="6">
        <v>1</v>
      </c>
      <c r="D7" s="6" t="s">
        <v>95</v>
      </c>
      <c r="E7" s="1">
        <v>1228178935</v>
      </c>
      <c r="F7" s="1">
        <v>1147031480</v>
      </c>
      <c r="G7" s="2">
        <f t="shared" si="0"/>
        <v>0.93392863801234305</v>
      </c>
      <c r="I7" s="3">
        <v>0.93392863801234305</v>
      </c>
    </row>
    <row r="8" spans="1:9" x14ac:dyDescent="0.25">
      <c r="A8" s="6" t="s">
        <v>96</v>
      </c>
      <c r="B8" s="6">
        <v>1</v>
      </c>
      <c r="C8" s="6">
        <v>1</v>
      </c>
      <c r="D8" s="6" t="s">
        <v>97</v>
      </c>
      <c r="E8" s="1">
        <v>346335714</v>
      </c>
      <c r="F8" s="1">
        <v>335322428</v>
      </c>
      <c r="G8" s="2">
        <f t="shared" si="0"/>
        <v>0.96820054774945907</v>
      </c>
      <c r="I8" s="3">
        <v>0.96820054774945907</v>
      </c>
    </row>
    <row r="9" spans="1:9" x14ac:dyDescent="0.25">
      <c r="A9" s="6" t="s">
        <v>98</v>
      </c>
      <c r="C9" s="6">
        <v>0</v>
      </c>
      <c r="D9" s="6" t="s">
        <v>99</v>
      </c>
      <c r="E9" s="1">
        <v>370000000</v>
      </c>
      <c r="F9" s="1">
        <v>369846996</v>
      </c>
      <c r="G9" s="2">
        <f t="shared" si="0"/>
        <v>0.99958647567567571</v>
      </c>
      <c r="I9" s="3">
        <v>0.99958647567567571</v>
      </c>
    </row>
    <row r="10" spans="1:9" x14ac:dyDescent="0.25">
      <c r="A10" s="6" t="s">
        <v>100</v>
      </c>
      <c r="C10" s="6">
        <v>0</v>
      </c>
      <c r="D10" s="6" t="s">
        <v>99</v>
      </c>
      <c r="E10" s="1">
        <v>17744018044</v>
      </c>
      <c r="F10" s="1">
        <v>17664019913</v>
      </c>
      <c r="G10" s="2">
        <f t="shared" si="0"/>
        <v>0.9954915436401367</v>
      </c>
      <c r="I10" s="3">
        <v>0.9954915436401367</v>
      </c>
    </row>
    <row r="11" spans="1:9" x14ac:dyDescent="0.25">
      <c r="A11" s="6" t="s">
        <v>101</v>
      </c>
      <c r="C11" s="6">
        <v>0</v>
      </c>
      <c r="D11" s="6" t="s">
        <v>102</v>
      </c>
      <c r="E11" s="1">
        <v>1383568034</v>
      </c>
      <c r="F11" s="1">
        <v>1169682448</v>
      </c>
      <c r="G11" s="2">
        <f t="shared" si="0"/>
        <v>0.84541014193451658</v>
      </c>
      <c r="I11" s="3">
        <v>0.84541014193451658</v>
      </c>
    </row>
    <row r="12" spans="1:9" x14ac:dyDescent="0.25">
      <c r="A12" s="6" t="s">
        <v>103</v>
      </c>
      <c r="B12" s="6">
        <v>1</v>
      </c>
      <c r="C12" s="6">
        <v>1</v>
      </c>
      <c r="D12" s="6" t="s">
        <v>104</v>
      </c>
      <c r="E12" s="1">
        <v>68259070</v>
      </c>
      <c r="F12" s="1">
        <v>67317728</v>
      </c>
      <c r="G12" s="2">
        <f t="shared" si="0"/>
        <v>0.98620927592479657</v>
      </c>
      <c r="I12" s="3">
        <v>0.98620927592479657</v>
      </c>
    </row>
    <row r="13" spans="1:9" x14ac:dyDescent="0.25">
      <c r="A13" s="6" t="s">
        <v>105</v>
      </c>
      <c r="B13" s="6">
        <v>35</v>
      </c>
      <c r="C13" s="6">
        <v>35</v>
      </c>
      <c r="D13" s="6" t="s">
        <v>106</v>
      </c>
      <c r="E13" s="1">
        <v>72354614</v>
      </c>
      <c r="F13" s="1">
        <v>4667017</v>
      </c>
      <c r="G13" s="2">
        <f t="shared" si="0"/>
        <v>6.4501995684753427E-2</v>
      </c>
      <c r="I13" s="3">
        <v>6.4501995684753427E-2</v>
      </c>
    </row>
    <row r="14" spans="1:9" x14ac:dyDescent="0.25">
      <c r="A14" s="6" t="s">
        <v>107</v>
      </c>
      <c r="C14" s="6">
        <v>47765</v>
      </c>
      <c r="D14" s="6" t="s">
        <v>108</v>
      </c>
      <c r="E14" s="1">
        <v>1165440000</v>
      </c>
      <c r="F14" s="1">
        <v>1165440000</v>
      </c>
      <c r="G14" s="2">
        <f t="shared" si="0"/>
        <v>1</v>
      </c>
      <c r="I14" s="3">
        <v>1</v>
      </c>
    </row>
    <row r="15" spans="1:9" x14ac:dyDescent="0.25">
      <c r="A15" s="6" t="s">
        <v>109</v>
      </c>
      <c r="C15" s="6">
        <v>47765</v>
      </c>
      <c r="D15" s="6" t="s">
        <v>108</v>
      </c>
      <c r="E15" s="1">
        <v>766549595</v>
      </c>
      <c r="F15" s="1">
        <v>748794001</v>
      </c>
      <c r="G15" s="2">
        <f t="shared" si="0"/>
        <v>0.97683699252362144</v>
      </c>
      <c r="I15" s="3">
        <v>0.97683699252362144</v>
      </c>
    </row>
    <row r="16" spans="1:9" x14ac:dyDescent="0.25">
      <c r="A16" s="6" t="s">
        <v>110</v>
      </c>
      <c r="C16" s="6">
        <v>0</v>
      </c>
      <c r="D16" s="6" t="s">
        <v>111</v>
      </c>
      <c r="E16" s="1">
        <v>563111630</v>
      </c>
      <c r="F16" s="1">
        <v>539670787</v>
      </c>
      <c r="G16" s="2">
        <f t="shared" si="0"/>
        <v>0.95837265339378619</v>
      </c>
      <c r="I16" s="3">
        <v>0.95837265339378619</v>
      </c>
    </row>
    <row r="17" spans="1:9" x14ac:dyDescent="0.25">
      <c r="A17" s="6" t="s">
        <v>112</v>
      </c>
      <c r="C17" s="6">
        <v>5</v>
      </c>
      <c r="D17" s="6" t="s">
        <v>113</v>
      </c>
      <c r="E17" s="1">
        <v>547917500</v>
      </c>
      <c r="F17" s="1">
        <v>547232500</v>
      </c>
      <c r="G17" s="2">
        <f t="shared" si="0"/>
        <v>0.99874981178735844</v>
      </c>
      <c r="I17" s="3">
        <v>0.99874981178735844</v>
      </c>
    </row>
    <row r="18" spans="1:9" x14ac:dyDescent="0.25">
      <c r="A18" s="6" t="s">
        <v>112</v>
      </c>
      <c r="C18" s="6">
        <v>5</v>
      </c>
      <c r="D18" s="6" t="s">
        <v>113</v>
      </c>
      <c r="E18" s="1">
        <v>196042000</v>
      </c>
      <c r="F18" s="1">
        <v>195808000</v>
      </c>
      <c r="G18" s="2">
        <f t="shared" si="0"/>
        <v>0.99880637822507423</v>
      </c>
      <c r="I18" s="3">
        <v>0.99880637822507423</v>
      </c>
    </row>
    <row r="19" spans="1:9" x14ac:dyDescent="0.25">
      <c r="A19" s="6" t="s">
        <v>114</v>
      </c>
      <c r="C19" s="6">
        <v>0</v>
      </c>
      <c r="D19" s="6" t="s">
        <v>115</v>
      </c>
      <c r="E19" s="1">
        <v>222395295</v>
      </c>
      <c r="F19" s="1">
        <v>221601740</v>
      </c>
      <c r="G19" s="2">
        <f t="shared" si="0"/>
        <v>0.996431781526673</v>
      </c>
      <c r="I19" s="3">
        <v>0.996431781526673</v>
      </c>
    </row>
    <row r="20" spans="1:9" x14ac:dyDescent="0.25">
      <c r="A20" s="6" t="s">
        <v>116</v>
      </c>
      <c r="C20" s="6">
        <v>0</v>
      </c>
      <c r="D20" s="6" t="s">
        <v>117</v>
      </c>
      <c r="E20" s="1">
        <v>2562003524</v>
      </c>
      <c r="F20" s="1">
        <v>2562003522</v>
      </c>
      <c r="G20" s="2">
        <f t="shared" si="0"/>
        <v>0.999999999219361</v>
      </c>
      <c r="I20" s="3">
        <v>0.999999999219361</v>
      </c>
    </row>
    <row r="21" spans="1:9" ht="15.75" customHeight="1" x14ac:dyDescent="0.25">
      <c r="A21" s="6" t="s">
        <v>118</v>
      </c>
      <c r="C21" s="6">
        <v>0</v>
      </c>
      <c r="D21" s="6" t="s">
        <v>119</v>
      </c>
      <c r="E21" s="1">
        <v>100000000</v>
      </c>
      <c r="F21" s="1">
        <v>2562003522</v>
      </c>
      <c r="G21" s="2">
        <f t="shared" si="0"/>
        <v>25.620035219999998</v>
      </c>
      <c r="I21" s="3">
        <v>25.620035219999998</v>
      </c>
    </row>
    <row r="22" spans="1:9" ht="15.75" customHeight="1" x14ac:dyDescent="0.25">
      <c r="A22" s="6" t="s">
        <v>120</v>
      </c>
      <c r="C22" s="6">
        <v>1</v>
      </c>
      <c r="D22" s="6" t="s">
        <v>121</v>
      </c>
      <c r="E22" s="1">
        <v>939004927</v>
      </c>
      <c r="F22" s="1">
        <v>836525071</v>
      </c>
      <c r="G22" s="2">
        <f t="shared" si="0"/>
        <v>0.890863345810751</v>
      </c>
      <c r="I22" s="3">
        <v>0.890863345810751</v>
      </c>
    </row>
    <row r="23" spans="1:9" ht="15.75" customHeight="1" x14ac:dyDescent="0.25">
      <c r="A23" s="6" t="s">
        <v>122</v>
      </c>
      <c r="C23" s="6">
        <v>0</v>
      </c>
      <c r="D23" s="6" t="s">
        <v>123</v>
      </c>
      <c r="E23" s="1">
        <v>849769427</v>
      </c>
      <c r="F23" s="1">
        <v>837503750</v>
      </c>
      <c r="G23" s="2">
        <f t="shared" si="0"/>
        <v>0.98556587633035664</v>
      </c>
      <c r="I23" s="3">
        <v>0.98556587633035664</v>
      </c>
    </row>
    <row r="24" spans="1:9" ht="15.75" customHeight="1" x14ac:dyDescent="0.25">
      <c r="A24" s="6" t="s">
        <v>124</v>
      </c>
      <c r="C24" s="6" t="s">
        <v>125</v>
      </c>
      <c r="D24" s="6" t="s">
        <v>126</v>
      </c>
      <c r="E24" s="7">
        <v>0</v>
      </c>
      <c r="F24" s="1">
        <v>350000000</v>
      </c>
      <c r="G24" s="2" t="e">
        <f t="shared" si="0"/>
        <v>#DIV/0!</v>
      </c>
      <c r="I24" s="3"/>
    </row>
    <row r="25" spans="1:9" ht="15.75" customHeight="1" x14ac:dyDescent="0.25">
      <c r="A25" s="6" t="s">
        <v>127</v>
      </c>
      <c r="C25" s="6" t="s">
        <v>125</v>
      </c>
      <c r="D25" s="6" t="s">
        <v>128</v>
      </c>
      <c r="E25" s="7">
        <v>164</v>
      </c>
      <c r="F25" s="1">
        <v>1933381600</v>
      </c>
      <c r="G25" s="2">
        <f t="shared" si="0"/>
        <v>11788912.195121951</v>
      </c>
      <c r="I25" s="3"/>
    </row>
    <row r="26" spans="1:9" ht="15.75" customHeight="1" x14ac:dyDescent="0.25">
      <c r="A26" s="6" t="s">
        <v>129</v>
      </c>
      <c r="C26" s="6" t="s">
        <v>125</v>
      </c>
      <c r="D26" s="6" t="s">
        <v>130</v>
      </c>
      <c r="E26" s="7">
        <v>2</v>
      </c>
      <c r="F26" s="1">
        <v>2110707286</v>
      </c>
      <c r="G26" s="2">
        <f t="shared" si="0"/>
        <v>1055353643</v>
      </c>
      <c r="I26" s="3"/>
    </row>
    <row r="27" spans="1:9" ht="15.75" customHeight="1" x14ac:dyDescent="0.25">
      <c r="A27" s="6" t="s">
        <v>131</v>
      </c>
      <c r="C27" s="6" t="s">
        <v>125</v>
      </c>
      <c r="D27" s="6" t="s">
        <v>132</v>
      </c>
      <c r="E27" s="7">
        <v>100</v>
      </c>
      <c r="F27" s="1">
        <v>2700000000</v>
      </c>
      <c r="G27" s="2">
        <f t="shared" si="0"/>
        <v>27000000</v>
      </c>
      <c r="I27" s="3"/>
    </row>
    <row r="28" spans="1:9" ht="15.75" customHeight="1" x14ac:dyDescent="0.25">
      <c r="A28" s="6" t="s">
        <v>133</v>
      </c>
      <c r="C28" s="6" t="s">
        <v>125</v>
      </c>
      <c r="D28" s="6" t="s">
        <v>134</v>
      </c>
      <c r="E28" s="7">
        <v>96</v>
      </c>
      <c r="F28" s="1">
        <v>104199036</v>
      </c>
      <c r="G28" s="2">
        <f t="shared" si="0"/>
        <v>1085406.625</v>
      </c>
      <c r="I28" s="3"/>
    </row>
    <row r="29" spans="1:9" ht="15.75" customHeight="1" x14ac:dyDescent="0.25">
      <c r="A29" s="6" t="s">
        <v>135</v>
      </c>
      <c r="C29" s="6">
        <v>9</v>
      </c>
      <c r="D29" s="6" t="s">
        <v>136</v>
      </c>
      <c r="E29" s="1">
        <v>543942430</v>
      </c>
      <c r="F29" s="1">
        <v>608379099</v>
      </c>
      <c r="G29" s="2">
        <f t="shared" si="0"/>
        <v>1.1184622957249355</v>
      </c>
      <c r="I29" s="3">
        <v>1.1184622957249355</v>
      </c>
    </row>
    <row r="30" spans="1:9" ht="15.75" customHeight="1" x14ac:dyDescent="0.25">
      <c r="A30" s="6" t="s">
        <v>137</v>
      </c>
      <c r="C30" s="6">
        <v>42</v>
      </c>
      <c r="D30" s="6" t="s">
        <v>138</v>
      </c>
      <c r="E30" s="1">
        <v>518834200</v>
      </c>
      <c r="F30" s="1">
        <v>829450173</v>
      </c>
      <c r="G30" s="2">
        <f t="shared" si="0"/>
        <v>1.5986806054805176</v>
      </c>
      <c r="I30" s="3">
        <v>1.5986806054805176</v>
      </c>
    </row>
    <row r="31" spans="1:9" ht="15.75" customHeight="1" x14ac:dyDescent="0.25">
      <c r="A31" s="6" t="s">
        <v>139</v>
      </c>
      <c r="C31" s="6">
        <v>0</v>
      </c>
      <c r="D31" s="6" t="s">
        <v>140</v>
      </c>
      <c r="E31" s="1">
        <v>250300000</v>
      </c>
      <c r="F31" s="1">
        <v>250300000</v>
      </c>
      <c r="G31" s="2">
        <f t="shared" si="0"/>
        <v>1</v>
      </c>
      <c r="I31" s="3">
        <v>1</v>
      </c>
    </row>
    <row r="32" spans="1:9" ht="15.75" customHeight="1" x14ac:dyDescent="0.25">
      <c r="A32" s="6" t="s">
        <v>141</v>
      </c>
      <c r="C32" s="6">
        <v>0</v>
      </c>
      <c r="D32" s="6" t="s">
        <v>142</v>
      </c>
      <c r="E32" s="1">
        <v>200000000</v>
      </c>
      <c r="F32" s="1">
        <v>200000000</v>
      </c>
      <c r="G32" s="2">
        <f t="shared" si="0"/>
        <v>1</v>
      </c>
      <c r="I32" s="3">
        <v>1</v>
      </c>
    </row>
    <row r="33" spans="1:9" ht="15.75" customHeight="1" x14ac:dyDescent="0.25">
      <c r="A33" s="6" t="s">
        <v>143</v>
      </c>
      <c r="C33" s="6">
        <v>0</v>
      </c>
      <c r="D33" s="6" t="s">
        <v>144</v>
      </c>
      <c r="E33" s="1">
        <v>100000000</v>
      </c>
      <c r="F33" s="1">
        <v>52624000</v>
      </c>
      <c r="G33" s="2">
        <f t="shared" si="0"/>
        <v>0.52624000000000004</v>
      </c>
      <c r="I33" s="3">
        <v>0.52624000000000004</v>
      </c>
    </row>
    <row r="34" spans="1:9" ht="15.75" customHeight="1" x14ac:dyDescent="0.25">
      <c r="A34" s="6" t="s">
        <v>145</v>
      </c>
      <c r="C34" s="6">
        <v>70</v>
      </c>
      <c r="D34" s="6" t="s">
        <v>146</v>
      </c>
      <c r="E34" s="1">
        <v>350000000</v>
      </c>
      <c r="F34" s="1">
        <v>313530581</v>
      </c>
      <c r="G34" s="2">
        <f t="shared" si="0"/>
        <v>0.89580166000000006</v>
      </c>
      <c r="I34" s="3">
        <v>0.89580166000000006</v>
      </c>
    </row>
    <row r="35" spans="1:9" ht="15.75" customHeight="1" x14ac:dyDescent="0.25">
      <c r="A35" s="6" t="s">
        <v>147</v>
      </c>
      <c r="C35" s="6">
        <v>0</v>
      </c>
      <c r="D35" s="6" t="s">
        <v>148</v>
      </c>
      <c r="E35" s="1">
        <v>348590210</v>
      </c>
      <c r="F35" s="1">
        <v>264555765</v>
      </c>
      <c r="G35" s="2">
        <f t="shared" si="0"/>
        <v>0.75893056491747146</v>
      </c>
      <c r="I35" s="3">
        <v>0.75893056491747146</v>
      </c>
    </row>
    <row r="36" spans="1:9" ht="15.75" customHeight="1" x14ac:dyDescent="0.25">
      <c r="A36" s="6" t="s">
        <v>149</v>
      </c>
      <c r="C36" s="6">
        <v>0</v>
      </c>
      <c r="D36" s="6" t="s">
        <v>150</v>
      </c>
      <c r="E36" s="1">
        <v>80000000</v>
      </c>
      <c r="F36" s="1">
        <v>74700000</v>
      </c>
      <c r="G36" s="2">
        <f t="shared" si="0"/>
        <v>0.93374999999999997</v>
      </c>
      <c r="I36" s="3">
        <v>0.93374999999999997</v>
      </c>
    </row>
    <row r="37" spans="1:9" ht="15.75" customHeight="1" x14ac:dyDescent="0.25">
      <c r="A37" s="6" t="s">
        <v>151</v>
      </c>
      <c r="E37" s="1"/>
      <c r="F37" s="1"/>
      <c r="G37" s="2"/>
      <c r="I37" s="3"/>
    </row>
    <row r="38" spans="1:9" ht="15.75" customHeight="1" x14ac:dyDescent="0.25">
      <c r="A38" s="6" t="s">
        <v>152</v>
      </c>
      <c r="B38" s="6">
        <v>8042834</v>
      </c>
      <c r="C38" s="6">
        <v>16</v>
      </c>
      <c r="D38" s="6" t="s">
        <v>153</v>
      </c>
      <c r="E38" s="1">
        <v>481248000</v>
      </c>
      <c r="F38" s="1">
        <v>481247997</v>
      </c>
      <c r="G38" s="2">
        <f t="shared" ref="G38:G48" si="1">F38/E38</f>
        <v>0.99999999376620785</v>
      </c>
      <c r="I38" s="3">
        <v>0.99999999376620785</v>
      </c>
    </row>
    <row r="39" spans="1:9" ht="15.75" customHeight="1" x14ac:dyDescent="0.25">
      <c r="A39" s="6" t="s">
        <v>154</v>
      </c>
      <c r="B39" s="6">
        <v>8042861</v>
      </c>
      <c r="C39" s="6">
        <v>4179</v>
      </c>
      <c r="D39" s="6" t="s">
        <v>155</v>
      </c>
      <c r="E39" s="1">
        <v>3535312252</v>
      </c>
      <c r="F39" s="1">
        <v>3403245888</v>
      </c>
      <c r="G39" s="2">
        <f t="shared" si="1"/>
        <v>0.96264364939043578</v>
      </c>
      <c r="I39" s="3">
        <v>0.96264364939043578</v>
      </c>
    </row>
    <row r="40" spans="1:9" ht="15.75" customHeight="1" x14ac:dyDescent="0.25">
      <c r="A40" s="6" t="s">
        <v>156</v>
      </c>
      <c r="B40" s="6">
        <v>26000723</v>
      </c>
      <c r="C40" s="6">
        <v>4179</v>
      </c>
      <c r="D40" s="6" t="s">
        <v>157</v>
      </c>
      <c r="E40" s="1">
        <v>3823829220</v>
      </c>
      <c r="F40" s="1">
        <v>2531265670</v>
      </c>
      <c r="G40" s="2">
        <f t="shared" si="1"/>
        <v>0.66197142298107137</v>
      </c>
      <c r="I40" s="3">
        <v>0.66197142298107137</v>
      </c>
    </row>
    <row r="41" spans="1:9" ht="15.75" customHeight="1" x14ac:dyDescent="0.25">
      <c r="A41" s="6" t="s">
        <v>158</v>
      </c>
      <c r="B41" s="6">
        <v>23042766</v>
      </c>
      <c r="C41" s="6">
        <v>99</v>
      </c>
      <c r="D41" s="6" t="s">
        <v>159</v>
      </c>
      <c r="E41" s="1">
        <v>453200000</v>
      </c>
      <c r="F41" s="1">
        <v>430613650</v>
      </c>
      <c r="G41" s="2">
        <f t="shared" si="1"/>
        <v>0.9501625110326567</v>
      </c>
      <c r="I41" s="3">
        <v>0.9501625110326567</v>
      </c>
    </row>
    <row r="42" spans="1:9" ht="15.75" customHeight="1" x14ac:dyDescent="0.25">
      <c r="A42" s="6" t="s">
        <v>160</v>
      </c>
      <c r="B42" s="6">
        <v>8042843</v>
      </c>
      <c r="C42" s="6">
        <v>5</v>
      </c>
      <c r="D42" s="6" t="s">
        <v>161</v>
      </c>
      <c r="E42" s="1">
        <v>10317330387</v>
      </c>
      <c r="F42" s="1">
        <v>10170444278</v>
      </c>
      <c r="G42" s="2">
        <f t="shared" si="1"/>
        <v>0.98576316707032285</v>
      </c>
      <c r="I42" s="3">
        <v>0.98576316707032285</v>
      </c>
    </row>
    <row r="43" spans="1:9" ht="15.75" customHeight="1" x14ac:dyDescent="0.25">
      <c r="D43" s="8" t="s">
        <v>162</v>
      </c>
      <c r="E43" s="1"/>
      <c r="F43" s="1"/>
      <c r="G43" s="2" t="e">
        <f t="shared" si="1"/>
        <v>#DIV/0!</v>
      </c>
      <c r="I43" s="3"/>
    </row>
    <row r="44" spans="1:9" ht="15.75" customHeight="1" x14ac:dyDescent="0.25">
      <c r="D44" s="8" t="s">
        <v>163</v>
      </c>
      <c r="E44" s="1"/>
      <c r="F44" s="1"/>
      <c r="G44" s="2" t="e">
        <f t="shared" si="1"/>
        <v>#DIV/0!</v>
      </c>
      <c r="I44" s="3"/>
    </row>
    <row r="45" spans="1:9" ht="15.75" customHeight="1" x14ac:dyDescent="0.25">
      <c r="D45" s="8" t="s">
        <v>164</v>
      </c>
      <c r="E45" s="1"/>
      <c r="F45" s="1"/>
      <c r="G45" s="2" t="e">
        <f t="shared" si="1"/>
        <v>#DIV/0!</v>
      </c>
      <c r="I45" s="3"/>
    </row>
    <row r="46" spans="1:9" ht="15.75" customHeight="1" x14ac:dyDescent="0.25">
      <c r="D46" s="8" t="s">
        <v>165</v>
      </c>
      <c r="E46" s="1"/>
      <c r="F46" s="1"/>
      <c r="G46" s="2" t="e">
        <f t="shared" si="1"/>
        <v>#DIV/0!</v>
      </c>
      <c r="I46" s="3"/>
    </row>
    <row r="47" spans="1:9" ht="15.75" customHeight="1" x14ac:dyDescent="0.25">
      <c r="D47" s="8" t="s">
        <v>166</v>
      </c>
      <c r="E47" s="1"/>
      <c r="F47" s="1"/>
      <c r="G47" s="2" t="e">
        <f t="shared" si="1"/>
        <v>#DIV/0!</v>
      </c>
      <c r="I47" s="3"/>
    </row>
    <row r="48" spans="1:9" ht="15.75" customHeight="1" x14ac:dyDescent="0.25">
      <c r="A48" s="6" t="s">
        <v>128</v>
      </c>
      <c r="B48" s="6">
        <v>8042833</v>
      </c>
      <c r="C48" s="6">
        <v>0</v>
      </c>
      <c r="D48" s="6" t="s">
        <v>167</v>
      </c>
      <c r="E48" s="1">
        <v>1933381600</v>
      </c>
      <c r="F48" s="1">
        <v>1933380544</v>
      </c>
      <c r="G48" s="2">
        <f t="shared" si="1"/>
        <v>0.99999945380673949</v>
      </c>
      <c r="I48" s="3">
        <v>0.99999945380673949</v>
      </c>
    </row>
    <row r="49" spans="1:9" ht="15.75" customHeight="1" x14ac:dyDescent="0.25">
      <c r="A49" s="6" t="s">
        <v>168</v>
      </c>
      <c r="E49" s="1"/>
      <c r="F49" s="1"/>
      <c r="G49" s="2"/>
      <c r="I49" s="3"/>
    </row>
    <row r="50" spans="1:9" ht="15.75" customHeight="1" x14ac:dyDescent="0.25">
      <c r="A50" s="6" t="s">
        <v>169</v>
      </c>
      <c r="B50" s="6" t="s">
        <v>170</v>
      </c>
      <c r="C50" s="6">
        <v>95</v>
      </c>
      <c r="E50" s="1">
        <v>373816888</v>
      </c>
      <c r="F50" s="1">
        <v>373816888</v>
      </c>
      <c r="G50" s="2">
        <f t="shared" ref="G50:G57" si="2">F50/E50</f>
        <v>1</v>
      </c>
      <c r="I50" s="3">
        <v>1</v>
      </c>
    </row>
    <row r="51" spans="1:9" ht="15.75" customHeight="1" x14ac:dyDescent="0.25">
      <c r="A51" s="6" t="s">
        <v>171</v>
      </c>
      <c r="B51" s="6" t="s">
        <v>172</v>
      </c>
      <c r="C51" s="6">
        <v>0</v>
      </c>
      <c r="E51" s="1">
        <v>742816694</v>
      </c>
      <c r="F51" s="1">
        <v>538453748</v>
      </c>
      <c r="G51" s="2">
        <f t="shared" si="2"/>
        <v>0.72488105389833901</v>
      </c>
      <c r="I51" s="3">
        <v>0.72488105389833901</v>
      </c>
    </row>
    <row r="52" spans="1:9" ht="15.75" customHeight="1" x14ac:dyDescent="0.25">
      <c r="A52" s="6" t="s">
        <v>173</v>
      </c>
      <c r="B52" s="6" t="s">
        <v>174</v>
      </c>
      <c r="C52" s="6">
        <v>0</v>
      </c>
      <c r="E52" s="1">
        <v>550000000</v>
      </c>
      <c r="F52" s="1">
        <v>550000000</v>
      </c>
      <c r="G52" s="2">
        <f t="shared" si="2"/>
        <v>1</v>
      </c>
      <c r="I52" s="3">
        <v>1</v>
      </c>
    </row>
    <row r="53" spans="1:9" ht="15.75" customHeight="1" x14ac:dyDescent="0.25">
      <c r="A53" s="6" t="s">
        <v>175</v>
      </c>
      <c r="B53" s="6" t="s">
        <v>176</v>
      </c>
      <c r="C53" s="6">
        <v>3</v>
      </c>
      <c r="E53" s="1">
        <v>120000000</v>
      </c>
      <c r="F53" s="1">
        <v>120000000</v>
      </c>
      <c r="G53" s="2">
        <f t="shared" si="2"/>
        <v>1</v>
      </c>
      <c r="I53" s="3">
        <v>1</v>
      </c>
    </row>
    <row r="54" spans="1:9" ht="15.75" customHeight="1" x14ac:dyDescent="0.25">
      <c r="A54" s="6" t="s">
        <v>177</v>
      </c>
      <c r="B54" s="6" t="s">
        <v>176</v>
      </c>
      <c r="C54" s="6">
        <v>3</v>
      </c>
      <c r="E54" s="1">
        <v>40000000</v>
      </c>
      <c r="F54" s="1">
        <v>40000000</v>
      </c>
      <c r="G54" s="2">
        <f t="shared" si="2"/>
        <v>1</v>
      </c>
      <c r="I54" s="3">
        <v>1</v>
      </c>
    </row>
    <row r="55" spans="1:9" ht="15.75" customHeight="1" x14ac:dyDescent="0.25">
      <c r="A55" s="6" t="s">
        <v>178</v>
      </c>
      <c r="B55" s="6" t="s">
        <v>179</v>
      </c>
      <c r="C55" s="6">
        <v>0</v>
      </c>
      <c r="E55" s="1">
        <v>250000000</v>
      </c>
      <c r="F55" s="1">
        <v>250000000</v>
      </c>
      <c r="G55" s="2">
        <f t="shared" si="2"/>
        <v>1</v>
      </c>
      <c r="I55" s="3">
        <v>1</v>
      </c>
    </row>
    <row r="56" spans="1:9" ht="15.75" customHeight="1" x14ac:dyDescent="0.25">
      <c r="A56" s="6" t="s">
        <v>180</v>
      </c>
      <c r="B56" s="6" t="s">
        <v>181</v>
      </c>
      <c r="C56" s="6">
        <v>0</v>
      </c>
      <c r="E56" s="1">
        <v>255100000</v>
      </c>
      <c r="F56" s="1">
        <v>255099999</v>
      </c>
      <c r="G56" s="2">
        <f t="shared" si="2"/>
        <v>0.99999999607996859</v>
      </c>
      <c r="I56" s="3">
        <v>0.99999999607996859</v>
      </c>
    </row>
    <row r="57" spans="1:9" ht="15.75" customHeight="1" x14ac:dyDescent="0.25">
      <c r="A57" s="6" t="s">
        <v>182</v>
      </c>
      <c r="B57" s="6" t="s">
        <v>183</v>
      </c>
      <c r="C57" s="6">
        <v>0</v>
      </c>
      <c r="E57" s="1">
        <v>2000000</v>
      </c>
      <c r="F57" s="1">
        <v>2000000</v>
      </c>
      <c r="G57" s="2">
        <f t="shared" si="2"/>
        <v>1</v>
      </c>
      <c r="I57" s="3">
        <v>1</v>
      </c>
    </row>
    <row r="58" spans="1:9" ht="15.75" customHeight="1" x14ac:dyDescent="0.25">
      <c r="A58" s="6" t="s">
        <v>184</v>
      </c>
      <c r="E58" s="1"/>
      <c r="F58" s="1"/>
      <c r="G58" s="2"/>
      <c r="I58" s="3"/>
    </row>
    <row r="59" spans="1:9" ht="15.75" customHeight="1" x14ac:dyDescent="0.25">
      <c r="A59" s="6" t="s">
        <v>185</v>
      </c>
      <c r="B59" s="6" t="s">
        <v>186</v>
      </c>
      <c r="C59" s="6">
        <v>30</v>
      </c>
      <c r="E59" s="1">
        <v>300000000</v>
      </c>
      <c r="F59" s="1">
        <v>298677747</v>
      </c>
      <c r="G59" s="2">
        <f t="shared" ref="G59:G74" si="3">F59/E59</f>
        <v>0.99559249000000005</v>
      </c>
      <c r="I59" s="3">
        <v>0.99559249000000005</v>
      </c>
    </row>
    <row r="60" spans="1:9" ht="15.75" customHeight="1" x14ac:dyDescent="0.25">
      <c r="A60" s="6" t="s">
        <v>187</v>
      </c>
      <c r="B60" s="6" t="s">
        <v>188</v>
      </c>
      <c r="C60" s="6">
        <v>1511</v>
      </c>
      <c r="E60" s="1">
        <v>1138423034</v>
      </c>
      <c r="F60" s="1">
        <v>1113583989</v>
      </c>
      <c r="G60" s="2">
        <f t="shared" si="3"/>
        <v>0.97818118198757387</v>
      </c>
      <c r="I60" s="3">
        <v>0.97818118198757387</v>
      </c>
    </row>
    <row r="61" spans="1:9" ht="15.75" customHeight="1" x14ac:dyDescent="0.25">
      <c r="A61" s="6" t="s">
        <v>189</v>
      </c>
      <c r="B61" s="6" t="s">
        <v>188</v>
      </c>
      <c r="C61" s="6">
        <v>1511</v>
      </c>
      <c r="E61" s="1">
        <v>1138423034</v>
      </c>
      <c r="F61" s="1">
        <v>1113583989</v>
      </c>
      <c r="G61" s="2">
        <f t="shared" si="3"/>
        <v>0.97818118198757387</v>
      </c>
      <c r="I61" s="3">
        <v>0.97818118198757387</v>
      </c>
    </row>
    <row r="62" spans="1:9" ht="15.75" customHeight="1" x14ac:dyDescent="0.25">
      <c r="A62" s="6" t="s">
        <v>190</v>
      </c>
      <c r="B62" s="6" t="s">
        <v>188</v>
      </c>
      <c r="C62" s="6">
        <v>1511</v>
      </c>
      <c r="E62" s="1">
        <v>1138423034</v>
      </c>
      <c r="F62" s="1">
        <v>1113583989</v>
      </c>
      <c r="G62" s="2">
        <f t="shared" si="3"/>
        <v>0.97818118198757387</v>
      </c>
      <c r="I62" s="3">
        <v>0.97818118198757387</v>
      </c>
    </row>
    <row r="63" spans="1:9" ht="15.75" customHeight="1" x14ac:dyDescent="0.25">
      <c r="A63" s="6" t="s">
        <v>191</v>
      </c>
      <c r="B63" s="6" t="s">
        <v>192</v>
      </c>
      <c r="C63" s="6">
        <v>64</v>
      </c>
      <c r="E63" s="1">
        <v>1010849844</v>
      </c>
      <c r="F63" s="1">
        <v>644446300</v>
      </c>
      <c r="G63" s="2">
        <f t="shared" si="3"/>
        <v>0.63752920755261056</v>
      </c>
      <c r="I63" s="3">
        <v>0.63752920755261056</v>
      </c>
    </row>
    <row r="64" spans="1:9" ht="15.75" customHeight="1" x14ac:dyDescent="0.25">
      <c r="A64" s="6" t="s">
        <v>193</v>
      </c>
      <c r="B64" s="6" t="s">
        <v>188</v>
      </c>
      <c r="C64" s="6">
        <v>1511</v>
      </c>
      <c r="E64" s="1">
        <v>1138423034</v>
      </c>
      <c r="F64" s="1">
        <v>1113583989</v>
      </c>
      <c r="G64" s="2">
        <f t="shared" si="3"/>
        <v>0.97818118198757387</v>
      </c>
      <c r="I64" s="3">
        <v>0.97818118198757387</v>
      </c>
    </row>
    <row r="65" spans="1:9" ht="15.75" customHeight="1" x14ac:dyDescent="0.25">
      <c r="A65" s="6" t="s">
        <v>194</v>
      </c>
      <c r="B65" s="6" t="s">
        <v>195</v>
      </c>
      <c r="C65" s="6">
        <v>1</v>
      </c>
      <c r="E65" s="1">
        <v>73251860</v>
      </c>
      <c r="F65" s="1">
        <v>62000000</v>
      </c>
      <c r="G65" s="2">
        <f t="shared" si="3"/>
        <v>0.84639489017753267</v>
      </c>
      <c r="I65" s="3">
        <v>0.84639489017753267</v>
      </c>
    </row>
    <row r="66" spans="1:9" ht="15.75" customHeight="1" x14ac:dyDescent="0.25">
      <c r="A66" s="6" t="s">
        <v>196</v>
      </c>
      <c r="B66" s="6" t="s">
        <v>197</v>
      </c>
      <c r="C66" s="6">
        <v>1</v>
      </c>
      <c r="E66" s="1">
        <v>80000000</v>
      </c>
      <c r="F66" s="1">
        <v>61900000</v>
      </c>
      <c r="G66" s="2">
        <f t="shared" si="3"/>
        <v>0.77375000000000005</v>
      </c>
      <c r="I66" s="3">
        <v>0.77375000000000005</v>
      </c>
    </row>
    <row r="67" spans="1:9" ht="15.75" customHeight="1" x14ac:dyDescent="0.25">
      <c r="A67" s="6" t="s">
        <v>198</v>
      </c>
      <c r="B67" s="6" t="s">
        <v>199</v>
      </c>
      <c r="C67" s="6">
        <v>0</v>
      </c>
      <c r="E67" s="1">
        <v>129000000</v>
      </c>
      <c r="F67" s="1">
        <v>129000000</v>
      </c>
      <c r="G67" s="2">
        <f t="shared" si="3"/>
        <v>1</v>
      </c>
      <c r="I67" s="3">
        <v>1</v>
      </c>
    </row>
    <row r="68" spans="1:9" ht="15.75" customHeight="1" x14ac:dyDescent="0.25">
      <c r="A68" s="6" t="s">
        <v>200</v>
      </c>
      <c r="B68" s="6" t="s">
        <v>201</v>
      </c>
      <c r="C68" s="6">
        <v>22212</v>
      </c>
      <c r="E68" s="1">
        <v>56300000</v>
      </c>
      <c r="F68" s="1">
        <v>56300000</v>
      </c>
      <c r="G68" s="2">
        <f t="shared" si="3"/>
        <v>1</v>
      </c>
      <c r="I68" s="3">
        <v>1</v>
      </c>
    </row>
    <row r="69" spans="1:9" ht="15.75" customHeight="1" x14ac:dyDescent="0.25">
      <c r="A69" s="6" t="s">
        <v>202</v>
      </c>
      <c r="B69" s="6" t="s">
        <v>203</v>
      </c>
      <c r="C69" s="6">
        <v>22212</v>
      </c>
      <c r="E69" s="1">
        <v>130000000</v>
      </c>
      <c r="F69" s="1">
        <v>130000000</v>
      </c>
      <c r="G69" s="2">
        <f t="shared" si="3"/>
        <v>1</v>
      </c>
      <c r="I69" s="3">
        <v>1</v>
      </c>
    </row>
    <row r="70" spans="1:9" ht="15.75" customHeight="1" x14ac:dyDescent="0.25">
      <c r="A70" s="6" t="s">
        <v>204</v>
      </c>
      <c r="B70" s="6" t="s">
        <v>205</v>
      </c>
      <c r="C70" s="6">
        <v>0</v>
      </c>
      <c r="E70" s="1">
        <v>1874000000</v>
      </c>
      <c r="F70" s="1">
        <v>1842396638</v>
      </c>
      <c r="G70" s="2">
        <f t="shared" si="3"/>
        <v>0.98313587940234792</v>
      </c>
      <c r="I70" s="3">
        <v>0.98313587940234792</v>
      </c>
    </row>
    <row r="71" spans="1:9" ht="15.75" customHeight="1" x14ac:dyDescent="0.25">
      <c r="A71" s="6" t="s">
        <v>206</v>
      </c>
      <c r="B71" s="6" t="s">
        <v>207</v>
      </c>
      <c r="C71" s="6">
        <v>7480</v>
      </c>
      <c r="E71" s="1">
        <v>80000000</v>
      </c>
      <c r="F71" s="1">
        <v>80000000</v>
      </c>
      <c r="G71" s="2">
        <f t="shared" si="3"/>
        <v>1</v>
      </c>
      <c r="I71" s="3">
        <v>1</v>
      </c>
    </row>
    <row r="72" spans="1:9" ht="15.75" customHeight="1" x14ac:dyDescent="0.25">
      <c r="A72" s="6" t="s">
        <v>208</v>
      </c>
      <c r="B72" s="6" t="s">
        <v>209</v>
      </c>
      <c r="C72" s="6">
        <v>0</v>
      </c>
      <c r="E72" s="1">
        <v>500000000</v>
      </c>
      <c r="F72" s="1">
        <v>342774666</v>
      </c>
      <c r="G72" s="2">
        <f t="shared" si="3"/>
        <v>0.68554933200000001</v>
      </c>
      <c r="I72" s="3">
        <v>0.68554933200000001</v>
      </c>
    </row>
    <row r="73" spans="1:9" ht="15.75" customHeight="1" x14ac:dyDescent="0.25">
      <c r="A73" s="6" t="s">
        <v>210</v>
      </c>
      <c r="B73" s="6" t="s">
        <v>211</v>
      </c>
      <c r="C73" s="6">
        <v>0</v>
      </c>
      <c r="E73" s="1">
        <v>300000000</v>
      </c>
      <c r="F73" s="1">
        <v>300000000</v>
      </c>
      <c r="G73" s="2">
        <f t="shared" si="3"/>
        <v>1</v>
      </c>
      <c r="I73" s="3">
        <v>1</v>
      </c>
    </row>
    <row r="74" spans="1:9" ht="15.75" customHeight="1" x14ac:dyDescent="0.25">
      <c r="A74" s="6" t="s">
        <v>212</v>
      </c>
      <c r="B74" s="6" t="s">
        <v>213</v>
      </c>
      <c r="C74" s="6">
        <v>22212</v>
      </c>
      <c r="E74" s="1">
        <v>200000000</v>
      </c>
      <c r="F74" s="1">
        <v>300000000</v>
      </c>
      <c r="G74" s="2">
        <f t="shared" si="3"/>
        <v>1.5</v>
      </c>
      <c r="I74" s="3">
        <v>1.5</v>
      </c>
    </row>
    <row r="75" spans="1:9" ht="15.75" customHeight="1" x14ac:dyDescent="0.25">
      <c r="A75" s="6" t="s">
        <v>214</v>
      </c>
      <c r="E75" s="1"/>
      <c r="F75" s="1"/>
      <c r="G75" s="2"/>
      <c r="I75" s="3"/>
    </row>
    <row r="76" spans="1:9" ht="15.75" customHeight="1" x14ac:dyDescent="0.25">
      <c r="A76" s="6" t="s">
        <v>215</v>
      </c>
      <c r="B76" s="6" t="s">
        <v>216</v>
      </c>
      <c r="D76" s="6" t="s">
        <v>217</v>
      </c>
      <c r="E76" s="1">
        <v>175500000</v>
      </c>
      <c r="F76" s="1">
        <v>175500000</v>
      </c>
      <c r="G76" s="2">
        <f t="shared" ref="G76:G82" si="4">F76/E76</f>
        <v>1</v>
      </c>
      <c r="I76" s="3">
        <v>1</v>
      </c>
    </row>
    <row r="77" spans="1:9" ht="15.75" customHeight="1" x14ac:dyDescent="0.25">
      <c r="A77" s="6" t="s">
        <v>218</v>
      </c>
      <c r="B77" s="6" t="s">
        <v>219</v>
      </c>
      <c r="D77" s="6" t="s">
        <v>220</v>
      </c>
      <c r="E77" s="1">
        <v>200000000</v>
      </c>
      <c r="F77" s="1">
        <v>198348115</v>
      </c>
      <c r="G77" s="2">
        <f t="shared" si="4"/>
        <v>0.99174057500000001</v>
      </c>
      <c r="I77" s="3">
        <v>0.99174057500000001</v>
      </c>
    </row>
    <row r="78" spans="1:9" ht="15.75" customHeight="1" x14ac:dyDescent="0.25">
      <c r="A78" s="6" t="s">
        <v>221</v>
      </c>
      <c r="B78" s="6" t="s">
        <v>222</v>
      </c>
      <c r="D78" s="6" t="s">
        <v>223</v>
      </c>
      <c r="E78" s="1">
        <v>120000000</v>
      </c>
      <c r="F78" s="1">
        <v>119007801</v>
      </c>
      <c r="G78" s="2">
        <f t="shared" si="4"/>
        <v>0.99173167500000003</v>
      </c>
      <c r="I78" s="3">
        <v>0.99173167500000003</v>
      </c>
    </row>
    <row r="79" spans="1:9" ht="15.75" customHeight="1" x14ac:dyDescent="0.25">
      <c r="A79" s="6" t="s">
        <v>224</v>
      </c>
      <c r="B79" s="6" t="s">
        <v>225</v>
      </c>
      <c r="D79" s="6" t="s">
        <v>226</v>
      </c>
      <c r="E79" s="1">
        <v>35000000</v>
      </c>
      <c r="F79" s="1">
        <v>34712340</v>
      </c>
      <c r="G79" s="2">
        <f t="shared" si="4"/>
        <v>0.99178114285714281</v>
      </c>
      <c r="I79" s="3">
        <v>0.99178114285714281</v>
      </c>
    </row>
    <row r="80" spans="1:9" ht="15.75" customHeight="1" x14ac:dyDescent="0.25">
      <c r="A80" s="6" t="s">
        <v>227</v>
      </c>
      <c r="B80" s="6" t="s">
        <v>228</v>
      </c>
      <c r="D80" s="6" t="s">
        <v>229</v>
      </c>
      <c r="E80" s="1">
        <v>717183128</v>
      </c>
      <c r="F80" s="1">
        <v>708929421</v>
      </c>
      <c r="G80" s="2">
        <f t="shared" si="4"/>
        <v>0.98849149306814144</v>
      </c>
      <c r="I80" s="3">
        <v>0.98849149306814144</v>
      </c>
    </row>
    <row r="81" spans="1:9" ht="15.75" customHeight="1" x14ac:dyDescent="0.25">
      <c r="A81" s="6" t="s">
        <v>230</v>
      </c>
      <c r="B81" s="6" t="s">
        <v>231</v>
      </c>
      <c r="D81" s="6" t="s">
        <v>232</v>
      </c>
      <c r="E81" s="1">
        <v>1252451072</v>
      </c>
      <c r="F81" s="1">
        <v>1153230179</v>
      </c>
      <c r="G81" s="2">
        <f t="shared" si="4"/>
        <v>0.92077862743048533</v>
      </c>
      <c r="I81" s="3">
        <v>0.92077862743048533</v>
      </c>
    </row>
    <row r="82" spans="1:9" ht="15.75" customHeight="1" x14ac:dyDescent="0.25">
      <c r="A82" s="6" t="s">
        <v>233</v>
      </c>
      <c r="B82" s="6" t="s">
        <v>231</v>
      </c>
      <c r="D82" s="6" t="s">
        <v>234</v>
      </c>
      <c r="E82" s="1">
        <v>2165680000</v>
      </c>
      <c r="F82" s="1">
        <v>2055550185</v>
      </c>
      <c r="G82" s="2">
        <f t="shared" si="4"/>
        <v>0.94914769725905956</v>
      </c>
      <c r="I82" s="3">
        <v>0.94914769725905956</v>
      </c>
    </row>
    <row r="83" spans="1:9" ht="15.75" customHeight="1" x14ac:dyDescent="0.25">
      <c r="A83" s="6" t="s">
        <v>235</v>
      </c>
      <c r="E83" s="1"/>
      <c r="F83" s="1"/>
      <c r="G83" s="2"/>
      <c r="I83" s="3"/>
    </row>
    <row r="84" spans="1:9" ht="15.75" customHeight="1" x14ac:dyDescent="0.25">
      <c r="A84" s="6" t="s">
        <v>236</v>
      </c>
      <c r="B84" s="6" t="s">
        <v>237</v>
      </c>
      <c r="D84" s="6" t="s">
        <v>238</v>
      </c>
      <c r="E84" s="1">
        <v>135926162</v>
      </c>
      <c r="F84" s="1">
        <v>126446162</v>
      </c>
      <c r="G84" s="2">
        <f t="shared" ref="G84:G85" si="5">F84/E84</f>
        <v>0.93025625192006822</v>
      </c>
      <c r="I84" s="3">
        <v>0.93025625192006822</v>
      </c>
    </row>
    <row r="85" spans="1:9" ht="15.75" customHeight="1" x14ac:dyDescent="0.25">
      <c r="A85" s="6" t="s">
        <v>239</v>
      </c>
      <c r="B85" s="6" t="s">
        <v>240</v>
      </c>
      <c r="D85" s="6" t="s">
        <v>241</v>
      </c>
      <c r="E85" s="1">
        <v>9800000000</v>
      </c>
      <c r="F85" s="1">
        <v>9732133419</v>
      </c>
      <c r="G85" s="2">
        <f t="shared" si="5"/>
        <v>0.99307483867346935</v>
      </c>
      <c r="I85" s="3">
        <v>0.99307483867346935</v>
      </c>
    </row>
    <row r="86" spans="1:9" ht="15.75" customHeight="1" x14ac:dyDescent="0.25">
      <c r="A86" s="6" t="s">
        <v>242</v>
      </c>
      <c r="E86" s="1"/>
      <c r="F86" s="1"/>
      <c r="G86" s="2"/>
      <c r="I86" s="3"/>
    </row>
    <row r="87" spans="1:9" ht="15.75" customHeight="1" x14ac:dyDescent="0.25">
      <c r="A87" s="6" t="s">
        <v>243</v>
      </c>
      <c r="B87" s="6" t="s">
        <v>244</v>
      </c>
      <c r="D87" s="6" t="s">
        <v>245</v>
      </c>
      <c r="E87" s="1">
        <v>693014000</v>
      </c>
      <c r="F87" s="1">
        <v>660227212</v>
      </c>
      <c r="G87" s="2">
        <f t="shared" ref="G87:G95" si="6">F87/E87</f>
        <v>0.95268957337081217</v>
      </c>
      <c r="I87" s="3">
        <v>0.95268957337081217</v>
      </c>
    </row>
    <row r="88" spans="1:9" ht="15.75" customHeight="1" x14ac:dyDescent="0.25">
      <c r="A88" s="6" t="s">
        <v>246</v>
      </c>
      <c r="B88" s="6" t="s">
        <v>247</v>
      </c>
      <c r="D88" s="6" t="s">
        <v>248</v>
      </c>
      <c r="E88" s="1">
        <v>660977055</v>
      </c>
      <c r="F88" s="1">
        <v>581431407</v>
      </c>
      <c r="G88" s="2">
        <f t="shared" si="6"/>
        <v>0.87965444882197918</v>
      </c>
      <c r="I88" s="3">
        <v>0.87965444882197918</v>
      </c>
    </row>
    <row r="89" spans="1:9" ht="15.75" customHeight="1" x14ac:dyDescent="0.25">
      <c r="A89" s="6" t="s">
        <v>249</v>
      </c>
      <c r="B89" s="6" t="s">
        <v>250</v>
      </c>
      <c r="D89" s="6" t="s">
        <v>251</v>
      </c>
      <c r="E89" s="1">
        <v>614465810</v>
      </c>
      <c r="F89" s="1">
        <v>609410810</v>
      </c>
      <c r="G89" s="2">
        <f t="shared" si="6"/>
        <v>0.99177334211646373</v>
      </c>
      <c r="I89" s="3">
        <v>0.99177334211646373</v>
      </c>
    </row>
    <row r="90" spans="1:9" ht="15.75" customHeight="1" x14ac:dyDescent="0.25">
      <c r="A90" s="6" t="s">
        <v>252</v>
      </c>
      <c r="B90" s="6" t="s">
        <v>253</v>
      </c>
      <c r="D90" s="6" t="s">
        <v>254</v>
      </c>
      <c r="E90" s="1">
        <v>309948015</v>
      </c>
      <c r="F90" s="1">
        <v>298377370</v>
      </c>
      <c r="G90" s="2">
        <f t="shared" si="6"/>
        <v>0.96266907855499573</v>
      </c>
      <c r="I90" s="3">
        <v>0.96266907855499573</v>
      </c>
    </row>
    <row r="91" spans="1:9" ht="15.75" customHeight="1" x14ac:dyDescent="0.25">
      <c r="A91" s="6" t="s">
        <v>255</v>
      </c>
      <c r="B91" s="6" t="s">
        <v>256</v>
      </c>
      <c r="D91" s="6" t="s">
        <v>257</v>
      </c>
      <c r="E91" s="1">
        <v>1190442625</v>
      </c>
      <c r="F91" s="1">
        <v>931182750</v>
      </c>
      <c r="G91" s="2">
        <f t="shared" si="6"/>
        <v>0.78221556456784302</v>
      </c>
      <c r="I91" s="3">
        <v>0.78221556456784302</v>
      </c>
    </row>
    <row r="92" spans="1:9" ht="15.75" customHeight="1" x14ac:dyDescent="0.25">
      <c r="A92" s="6" t="s">
        <v>258</v>
      </c>
      <c r="B92" s="6" t="s">
        <v>259</v>
      </c>
      <c r="D92" s="6" t="s">
        <v>260</v>
      </c>
      <c r="E92" s="1">
        <v>124440000</v>
      </c>
      <c r="F92" s="1">
        <v>101227996</v>
      </c>
      <c r="G92" s="2">
        <f t="shared" si="6"/>
        <v>0.81346830601092901</v>
      </c>
      <c r="I92" s="3">
        <v>0.81346830601092901</v>
      </c>
    </row>
    <row r="93" spans="1:9" ht="15.75" customHeight="1" x14ac:dyDescent="0.25">
      <c r="A93" s="6" t="s">
        <v>261</v>
      </c>
      <c r="B93" s="6" t="s">
        <v>262</v>
      </c>
      <c r="D93" s="6" t="s">
        <v>263</v>
      </c>
      <c r="E93" s="1">
        <v>162387970</v>
      </c>
      <c r="F93" s="1">
        <v>160766663</v>
      </c>
      <c r="G93" s="2">
        <f t="shared" si="6"/>
        <v>0.99001584292235445</v>
      </c>
      <c r="I93" s="3">
        <v>0.99001584292235445</v>
      </c>
    </row>
    <row r="94" spans="1:9" ht="15.75" customHeight="1" x14ac:dyDescent="0.25">
      <c r="A94" s="6" t="s">
        <v>264</v>
      </c>
      <c r="B94" s="6" t="s">
        <v>265</v>
      </c>
      <c r="D94" s="6" t="s">
        <v>266</v>
      </c>
      <c r="E94" s="1">
        <v>551847715</v>
      </c>
      <c r="F94" s="1">
        <v>541383604</v>
      </c>
      <c r="G94" s="2">
        <f t="shared" si="6"/>
        <v>0.98103804597614397</v>
      </c>
      <c r="I94" s="3">
        <v>0.98103804597614397</v>
      </c>
    </row>
    <row r="95" spans="1:9" ht="15.75" customHeight="1" x14ac:dyDescent="0.25">
      <c r="A95" s="6" t="s">
        <v>267</v>
      </c>
      <c r="B95" s="6" t="s">
        <v>265</v>
      </c>
      <c r="D95" s="6" t="s">
        <v>268</v>
      </c>
      <c r="E95" s="1">
        <v>220000000</v>
      </c>
      <c r="F95" s="1">
        <v>220000000</v>
      </c>
      <c r="G95" s="2">
        <f t="shared" si="6"/>
        <v>1</v>
      </c>
      <c r="I95" s="3">
        <v>1</v>
      </c>
    </row>
    <row r="96" spans="1:9" ht="15.75" customHeight="1" x14ac:dyDescent="0.25">
      <c r="A96" s="6" t="s">
        <v>269</v>
      </c>
      <c r="E96" s="1"/>
      <c r="F96" s="1"/>
      <c r="G96" s="2"/>
      <c r="I96" s="3"/>
    </row>
    <row r="97" spans="1:9" ht="15.75" customHeight="1" x14ac:dyDescent="0.25">
      <c r="A97" s="6" t="s">
        <v>270</v>
      </c>
      <c r="B97" s="6" t="s">
        <v>271</v>
      </c>
      <c r="D97" s="6" t="s">
        <v>272</v>
      </c>
      <c r="E97" s="1">
        <v>163524181</v>
      </c>
      <c r="F97" s="1">
        <v>134715000</v>
      </c>
      <c r="G97" s="2">
        <f t="shared" ref="G97:G98" si="7">F97/E97</f>
        <v>0.82382311396502272</v>
      </c>
      <c r="I97" s="3">
        <v>0.82382311396502272</v>
      </c>
    </row>
    <row r="98" spans="1:9" ht="15.75" customHeight="1" x14ac:dyDescent="0.25">
      <c r="A98" s="6" t="s">
        <v>273</v>
      </c>
      <c r="B98" s="6" t="s">
        <v>274</v>
      </c>
      <c r="D98" s="6" t="s">
        <v>275</v>
      </c>
      <c r="E98" s="1">
        <v>3204786000</v>
      </c>
      <c r="F98" s="1">
        <v>3025348240</v>
      </c>
      <c r="G98" s="2">
        <f t="shared" si="7"/>
        <v>0.94400944087998384</v>
      </c>
      <c r="I98" s="3">
        <v>0.94400944087998384</v>
      </c>
    </row>
    <row r="99" spans="1:9" ht="15.75" customHeight="1" x14ac:dyDescent="0.25">
      <c r="A99" s="6" t="s">
        <v>276</v>
      </c>
      <c r="E99" s="1"/>
      <c r="F99" s="1"/>
      <c r="G99" s="2"/>
      <c r="I99" s="3"/>
    </row>
    <row r="100" spans="1:9" ht="15.75" customHeight="1" x14ac:dyDescent="0.25">
      <c r="A100" s="6" t="s">
        <v>277</v>
      </c>
      <c r="B100" s="6" t="s">
        <v>278</v>
      </c>
      <c r="C100" s="6">
        <v>0</v>
      </c>
      <c r="D100" s="6" t="s">
        <v>279</v>
      </c>
      <c r="E100" s="1">
        <v>25800000</v>
      </c>
      <c r="F100" s="1">
        <v>25800000</v>
      </c>
      <c r="G100" s="2">
        <f t="shared" ref="G100:G101" si="8">F100/E100</f>
        <v>1</v>
      </c>
      <c r="I100" s="3">
        <v>1</v>
      </c>
    </row>
    <row r="101" spans="1:9" ht="15.75" customHeight="1" x14ac:dyDescent="0.25">
      <c r="A101" s="6" t="s">
        <v>280</v>
      </c>
      <c r="B101" s="6" t="s">
        <v>281</v>
      </c>
      <c r="C101" s="6">
        <v>0</v>
      </c>
      <c r="D101" s="6" t="s">
        <v>282</v>
      </c>
      <c r="E101" s="1">
        <v>21600000</v>
      </c>
      <c r="F101" s="1">
        <v>21600000</v>
      </c>
      <c r="G101" s="2">
        <f t="shared" si="8"/>
        <v>1</v>
      </c>
      <c r="I101" s="3">
        <v>1</v>
      </c>
    </row>
    <row r="102" spans="1:9" ht="15.75" customHeight="1" x14ac:dyDescent="0.25">
      <c r="A102" s="6" t="s">
        <v>283</v>
      </c>
      <c r="E102" s="1"/>
      <c r="F102" s="1"/>
      <c r="G102" s="2"/>
      <c r="I102" s="3"/>
    </row>
    <row r="103" spans="1:9" ht="15.75" customHeight="1" x14ac:dyDescent="0.25">
      <c r="A103" s="6" t="s">
        <v>284</v>
      </c>
      <c r="B103" s="6" t="s">
        <v>285</v>
      </c>
      <c r="C103" s="6">
        <v>1</v>
      </c>
      <c r="D103" s="6" t="s">
        <v>286</v>
      </c>
      <c r="E103" s="1">
        <v>111340078</v>
      </c>
      <c r="F103" s="1">
        <v>111340078</v>
      </c>
      <c r="G103" s="2">
        <f t="shared" ref="G103:G110" si="9">F103/E103</f>
        <v>1</v>
      </c>
      <c r="I103" s="3">
        <v>1</v>
      </c>
    </row>
    <row r="104" spans="1:9" ht="15.75" customHeight="1" x14ac:dyDescent="0.25">
      <c r="A104" s="6" t="s">
        <v>287</v>
      </c>
      <c r="B104" s="6" t="s">
        <v>288</v>
      </c>
      <c r="D104" s="6" t="s">
        <v>289</v>
      </c>
      <c r="E104" s="1">
        <v>378383000</v>
      </c>
      <c r="F104" s="1">
        <v>378383000</v>
      </c>
      <c r="G104" s="2">
        <f t="shared" si="9"/>
        <v>1</v>
      </c>
      <c r="I104" s="3">
        <v>1</v>
      </c>
    </row>
    <row r="105" spans="1:9" ht="15.75" customHeight="1" x14ac:dyDescent="0.25">
      <c r="A105" s="6" t="s">
        <v>287</v>
      </c>
      <c r="B105" s="6" t="s">
        <v>290</v>
      </c>
      <c r="D105" s="6" t="s">
        <v>291</v>
      </c>
      <c r="E105" s="1">
        <v>324043783</v>
      </c>
      <c r="F105" s="1">
        <v>324043783</v>
      </c>
      <c r="G105" s="2">
        <f t="shared" si="9"/>
        <v>1</v>
      </c>
      <c r="I105" s="3">
        <v>1</v>
      </c>
    </row>
    <row r="106" spans="1:9" ht="15.75" customHeight="1" x14ac:dyDescent="0.25">
      <c r="A106" s="6" t="s">
        <v>292</v>
      </c>
      <c r="B106" s="6" t="s">
        <v>293</v>
      </c>
      <c r="C106" s="6">
        <v>1</v>
      </c>
      <c r="D106" s="6" t="s">
        <v>294</v>
      </c>
      <c r="E106" s="1">
        <v>1819916294</v>
      </c>
      <c r="F106" s="1">
        <v>1819047161</v>
      </c>
      <c r="G106" s="2">
        <f t="shared" si="9"/>
        <v>0.99952243243116978</v>
      </c>
      <c r="I106" s="3">
        <v>0.99952243243116978</v>
      </c>
    </row>
    <row r="107" spans="1:9" ht="15.75" customHeight="1" x14ac:dyDescent="0.25">
      <c r="A107" s="6" t="s">
        <v>295</v>
      </c>
      <c r="B107" s="6" t="s">
        <v>296</v>
      </c>
      <c r="D107" s="6" t="s">
        <v>297</v>
      </c>
      <c r="E107" s="1">
        <v>132084372</v>
      </c>
      <c r="F107" s="1">
        <v>132084372</v>
      </c>
      <c r="G107" s="2">
        <f t="shared" si="9"/>
        <v>1</v>
      </c>
      <c r="I107" s="3">
        <v>1</v>
      </c>
    </row>
    <row r="108" spans="1:9" ht="15.75" customHeight="1" x14ac:dyDescent="0.25">
      <c r="A108" s="6" t="s">
        <v>298</v>
      </c>
      <c r="B108" s="6" t="s">
        <v>299</v>
      </c>
      <c r="D108" s="6" t="s">
        <v>300</v>
      </c>
      <c r="E108" s="1">
        <v>116322500</v>
      </c>
      <c r="F108" s="1">
        <v>116322500</v>
      </c>
      <c r="G108" s="2">
        <f t="shared" si="9"/>
        <v>1</v>
      </c>
      <c r="I108" s="3">
        <v>1</v>
      </c>
    </row>
    <row r="109" spans="1:9" ht="15.75" customHeight="1" x14ac:dyDescent="0.25">
      <c r="A109" s="6" t="s">
        <v>301</v>
      </c>
      <c r="B109" s="6" t="s">
        <v>302</v>
      </c>
      <c r="D109" s="6" t="s">
        <v>303</v>
      </c>
      <c r="E109" s="1">
        <v>82610500</v>
      </c>
      <c r="F109" s="1">
        <v>82610500</v>
      </c>
      <c r="G109" s="2">
        <f t="shared" si="9"/>
        <v>1</v>
      </c>
      <c r="I109" s="3">
        <v>1</v>
      </c>
    </row>
    <row r="110" spans="1:9" ht="15.75" customHeight="1" x14ac:dyDescent="0.25">
      <c r="A110" s="6" t="s">
        <v>304</v>
      </c>
      <c r="B110" s="6" t="s">
        <v>305</v>
      </c>
      <c r="D110" s="6" t="s">
        <v>306</v>
      </c>
      <c r="E110" s="1">
        <v>80148769</v>
      </c>
      <c r="F110" s="1">
        <v>80148769</v>
      </c>
      <c r="G110" s="2">
        <f t="shared" si="9"/>
        <v>1</v>
      </c>
      <c r="I110" s="3">
        <v>1</v>
      </c>
    </row>
    <row r="111" spans="1:9" ht="15.75" customHeight="1" x14ac:dyDescent="0.25">
      <c r="A111" s="6" t="s">
        <v>307</v>
      </c>
      <c r="E111" s="1"/>
      <c r="F111" s="1"/>
      <c r="G111" s="2"/>
      <c r="I111" s="3"/>
    </row>
    <row r="112" spans="1:9" ht="15.75" customHeight="1" x14ac:dyDescent="0.25">
      <c r="A112" s="6" t="s">
        <v>308</v>
      </c>
      <c r="B112" s="6" t="s">
        <v>309</v>
      </c>
      <c r="D112" s="6" t="s">
        <v>310</v>
      </c>
      <c r="E112" s="1">
        <v>1833561919</v>
      </c>
      <c r="F112" s="1">
        <v>1833561919</v>
      </c>
      <c r="G112" s="2">
        <f t="shared" ref="G112:G115" si="10">F112/E112</f>
        <v>1</v>
      </c>
      <c r="I112" s="3">
        <v>1</v>
      </c>
    </row>
    <row r="113" spans="1:9" ht="15.75" customHeight="1" x14ac:dyDescent="0.25">
      <c r="A113" s="6" t="s">
        <v>311</v>
      </c>
      <c r="B113" s="6" t="s">
        <v>309</v>
      </c>
      <c r="D113" s="6" t="s">
        <v>310</v>
      </c>
      <c r="E113" s="1">
        <v>1519941551</v>
      </c>
      <c r="F113" s="1">
        <v>1519941551</v>
      </c>
      <c r="G113" s="2">
        <f t="shared" si="10"/>
        <v>1</v>
      </c>
      <c r="I113" s="3">
        <v>1</v>
      </c>
    </row>
    <row r="114" spans="1:9" ht="15.75" customHeight="1" x14ac:dyDescent="0.25">
      <c r="A114" s="6" t="s">
        <v>312</v>
      </c>
      <c r="B114" s="6" t="s">
        <v>313</v>
      </c>
      <c r="D114" s="6" t="s">
        <v>314</v>
      </c>
      <c r="E114" s="1">
        <v>1602659187</v>
      </c>
      <c r="F114" s="1">
        <v>1602659187</v>
      </c>
      <c r="G114" s="2">
        <f t="shared" si="10"/>
        <v>1</v>
      </c>
      <c r="I114" s="3">
        <v>1</v>
      </c>
    </row>
    <row r="115" spans="1:9" ht="15.75" customHeight="1" x14ac:dyDescent="0.25">
      <c r="A115" s="6" t="s">
        <v>315</v>
      </c>
      <c r="B115" s="6" t="s">
        <v>316</v>
      </c>
      <c r="D115" s="6" t="s">
        <v>317</v>
      </c>
      <c r="E115" s="1">
        <v>2392795328</v>
      </c>
      <c r="F115" s="1">
        <v>2392795328</v>
      </c>
      <c r="G115" s="2">
        <f t="shared" si="10"/>
        <v>1</v>
      </c>
      <c r="I115" s="3">
        <v>1</v>
      </c>
    </row>
    <row r="116" spans="1:9" ht="15.75" customHeight="1" x14ac:dyDescent="0.25">
      <c r="A116" s="6" t="s">
        <v>318</v>
      </c>
      <c r="E116" s="1"/>
      <c r="F116" s="1"/>
      <c r="G116" s="2"/>
      <c r="I116" s="3"/>
    </row>
    <row r="117" spans="1:9" ht="15.75" customHeight="1" x14ac:dyDescent="0.25">
      <c r="A117" s="6" t="s">
        <v>319</v>
      </c>
      <c r="B117" s="6" t="s">
        <v>320</v>
      </c>
      <c r="D117" s="6" t="s">
        <v>321</v>
      </c>
      <c r="E117" s="1">
        <v>3276979852</v>
      </c>
      <c r="F117" s="1">
        <v>3276979852</v>
      </c>
      <c r="G117" s="2">
        <f>F117/E117</f>
        <v>1</v>
      </c>
      <c r="I117" s="3">
        <v>1</v>
      </c>
    </row>
    <row r="118" spans="1:9" ht="15.75" customHeight="1" x14ac:dyDescent="0.25">
      <c r="A118" s="6" t="s">
        <v>322</v>
      </c>
      <c r="E118" s="1"/>
      <c r="F118" s="1"/>
      <c r="G118" s="2"/>
      <c r="I118" s="3"/>
    </row>
    <row r="119" spans="1:9" ht="15.75" customHeight="1" x14ac:dyDescent="0.25">
      <c r="A119" s="6" t="s">
        <v>323</v>
      </c>
      <c r="B119" s="6" t="s">
        <v>324</v>
      </c>
      <c r="D119" s="6" t="s">
        <v>325</v>
      </c>
      <c r="E119" s="1">
        <v>709887228</v>
      </c>
      <c r="F119" s="1">
        <v>837233904</v>
      </c>
      <c r="G119" s="2">
        <f t="shared" ref="G119:G123" si="11">F119/E119</f>
        <v>1.1793900086902254</v>
      </c>
      <c r="I119" s="3">
        <v>1.1793900086902254</v>
      </c>
    </row>
    <row r="120" spans="1:9" ht="15.75" customHeight="1" x14ac:dyDescent="0.25">
      <c r="A120" s="6" t="s">
        <v>326</v>
      </c>
      <c r="B120" s="6" t="s">
        <v>327</v>
      </c>
      <c r="D120" s="6" t="s">
        <v>328</v>
      </c>
      <c r="E120" s="1">
        <v>1244049601</v>
      </c>
      <c r="F120" s="1">
        <v>1244000000</v>
      </c>
      <c r="G120" s="2">
        <f t="shared" si="11"/>
        <v>0.99996012940323264</v>
      </c>
      <c r="I120" s="3">
        <v>0.99996012940323264</v>
      </c>
    </row>
    <row r="121" spans="1:9" ht="15.75" customHeight="1" x14ac:dyDescent="0.25">
      <c r="A121" s="6" t="s">
        <v>326</v>
      </c>
      <c r="B121" s="6" t="s">
        <v>327</v>
      </c>
      <c r="D121" s="6" t="s">
        <v>329</v>
      </c>
      <c r="E121" s="1">
        <v>1304071359</v>
      </c>
      <c r="F121" s="1">
        <v>1304071359</v>
      </c>
      <c r="G121" s="2">
        <f t="shared" si="11"/>
        <v>1</v>
      </c>
      <c r="I121" s="3">
        <v>1</v>
      </c>
    </row>
    <row r="122" spans="1:9" ht="15.75" customHeight="1" x14ac:dyDescent="0.25">
      <c r="A122" s="6" t="s">
        <v>330</v>
      </c>
      <c r="B122" s="6" t="s">
        <v>331</v>
      </c>
      <c r="C122" s="6">
        <v>100</v>
      </c>
      <c r="D122" s="6" t="s">
        <v>332</v>
      </c>
      <c r="E122" s="1">
        <v>406408337</v>
      </c>
      <c r="F122" s="1">
        <v>406408337</v>
      </c>
      <c r="G122" s="2">
        <f t="shared" si="11"/>
        <v>1</v>
      </c>
      <c r="I122" s="3">
        <v>1</v>
      </c>
    </row>
    <row r="123" spans="1:9" ht="15.75" customHeight="1" x14ac:dyDescent="0.25">
      <c r="A123" s="6" t="s">
        <v>333</v>
      </c>
      <c r="C123" s="6">
        <v>100</v>
      </c>
      <c r="E123" s="1">
        <v>6045956798</v>
      </c>
      <c r="F123" s="1">
        <v>6387116173</v>
      </c>
      <c r="G123" s="2">
        <f t="shared" si="11"/>
        <v>1.0564276898427152</v>
      </c>
      <c r="I123" s="3">
        <v>1.0564276898427152</v>
      </c>
    </row>
    <row r="124" spans="1:9" ht="15.75" customHeight="1" x14ac:dyDescent="0.25">
      <c r="A124" s="6" t="s">
        <v>334</v>
      </c>
      <c r="C124" s="6" t="s">
        <v>335</v>
      </c>
      <c r="E124" s="1"/>
      <c r="F124" s="1"/>
      <c r="G124" s="2"/>
      <c r="I124" s="3"/>
    </row>
    <row r="125" spans="1:9" ht="15.75" customHeight="1" x14ac:dyDescent="0.25">
      <c r="A125" s="6" t="s">
        <v>336</v>
      </c>
      <c r="B125" s="6" t="s">
        <v>337</v>
      </c>
      <c r="C125" s="6">
        <v>0</v>
      </c>
      <c r="D125" s="6" t="s">
        <v>338</v>
      </c>
      <c r="E125" s="1">
        <v>650061187</v>
      </c>
      <c r="F125" s="1">
        <v>649807565</v>
      </c>
      <c r="G125" s="2">
        <f t="shared" ref="G125:G192" si="12">F125/E125</f>
        <v>0.99960984903410333</v>
      </c>
      <c r="I125" s="3">
        <v>0.99960984903410333</v>
      </c>
    </row>
    <row r="126" spans="1:9" ht="15.75" customHeight="1" x14ac:dyDescent="0.25">
      <c r="A126" s="6" t="s">
        <v>339</v>
      </c>
      <c r="C126" s="6">
        <v>78290</v>
      </c>
      <c r="E126" s="1">
        <v>5389038278</v>
      </c>
      <c r="F126" s="1">
        <v>5261380209</v>
      </c>
      <c r="G126" s="2">
        <f t="shared" si="12"/>
        <v>0.97631153047824015</v>
      </c>
      <c r="I126" s="3">
        <v>0.97631153047824015</v>
      </c>
    </row>
    <row r="127" spans="1:9" ht="15.75" customHeight="1" x14ac:dyDescent="0.25">
      <c r="A127" s="6" t="s">
        <v>330</v>
      </c>
      <c r="B127" s="6" t="s">
        <v>340</v>
      </c>
      <c r="C127" s="6">
        <v>78290</v>
      </c>
      <c r="D127" s="6" t="s">
        <v>341</v>
      </c>
      <c r="E127" s="1">
        <v>324041760</v>
      </c>
      <c r="F127" s="1">
        <v>324041760</v>
      </c>
      <c r="G127" s="2">
        <f t="shared" si="12"/>
        <v>1</v>
      </c>
      <c r="I127" s="3">
        <v>1</v>
      </c>
    </row>
    <row r="128" spans="1:9" ht="15.75" customHeight="1" x14ac:dyDescent="0.25">
      <c r="A128" s="6" t="s">
        <v>330</v>
      </c>
      <c r="B128" s="6" t="s">
        <v>342</v>
      </c>
      <c r="C128" s="6">
        <v>78290</v>
      </c>
      <c r="D128" s="6" t="s">
        <v>343</v>
      </c>
      <c r="E128" s="1">
        <v>24849900</v>
      </c>
      <c r="F128" s="7">
        <v>248499537</v>
      </c>
      <c r="G128" s="9">
        <f t="shared" si="12"/>
        <v>10.000021609744909</v>
      </c>
      <c r="I128" s="3">
        <v>10.000021609744909</v>
      </c>
    </row>
    <row r="129" spans="1:9" ht="15.75" customHeight="1" x14ac:dyDescent="0.25">
      <c r="A129" s="6" t="s">
        <v>344</v>
      </c>
      <c r="B129" s="6" t="s">
        <v>345</v>
      </c>
      <c r="C129" s="6" t="s">
        <v>346</v>
      </c>
      <c r="D129" s="6" t="s">
        <v>347</v>
      </c>
      <c r="E129" s="1">
        <v>200527481</v>
      </c>
      <c r="F129" s="1">
        <v>200527481</v>
      </c>
      <c r="G129" s="2">
        <f t="shared" si="12"/>
        <v>1</v>
      </c>
      <c r="I129" s="3">
        <v>1</v>
      </c>
    </row>
    <row r="130" spans="1:9" ht="15.75" customHeight="1" x14ac:dyDescent="0.25">
      <c r="A130" s="6" t="s">
        <v>348</v>
      </c>
      <c r="C130" s="6">
        <v>0.7</v>
      </c>
      <c r="E130" s="1">
        <v>30102014805</v>
      </c>
      <c r="F130" s="1">
        <v>27287244001</v>
      </c>
      <c r="G130" s="2">
        <f t="shared" si="12"/>
        <v>0.90649227893102824</v>
      </c>
      <c r="I130" s="3">
        <v>0.90649227893102824</v>
      </c>
    </row>
    <row r="131" spans="1:9" ht="15.75" customHeight="1" x14ac:dyDescent="0.25">
      <c r="B131" s="6" t="s">
        <v>349</v>
      </c>
      <c r="D131" s="6" t="s">
        <v>350</v>
      </c>
      <c r="E131" s="1">
        <v>29778564798</v>
      </c>
      <c r="F131" s="1">
        <v>26963793994</v>
      </c>
      <c r="G131" s="2">
        <f t="shared" si="12"/>
        <v>0.90547661302370597</v>
      </c>
      <c r="I131" s="3">
        <v>0.90547661302370597</v>
      </c>
    </row>
    <row r="132" spans="1:9" ht="15.75" customHeight="1" x14ac:dyDescent="0.25">
      <c r="B132" s="6" t="s">
        <v>351</v>
      </c>
      <c r="D132" s="6" t="s">
        <v>352</v>
      </c>
      <c r="E132" s="1">
        <v>323450007</v>
      </c>
      <c r="F132" s="1">
        <v>323450007</v>
      </c>
      <c r="G132" s="2">
        <f t="shared" si="12"/>
        <v>1</v>
      </c>
      <c r="I132" s="3">
        <v>1</v>
      </c>
    </row>
    <row r="133" spans="1:9" ht="15.75" customHeight="1" x14ac:dyDescent="0.25">
      <c r="A133" s="6" t="s">
        <v>353</v>
      </c>
      <c r="C133" s="6">
        <v>0</v>
      </c>
      <c r="E133" s="1">
        <v>2398301548</v>
      </c>
      <c r="F133" s="1">
        <v>2364432492</v>
      </c>
      <c r="G133" s="2">
        <f t="shared" si="12"/>
        <v>0.98587789928741687</v>
      </c>
      <c r="I133" s="3">
        <v>0.98587789928741687</v>
      </c>
    </row>
    <row r="134" spans="1:9" ht="15.75" customHeight="1" x14ac:dyDescent="0.25">
      <c r="B134" s="6" t="s">
        <v>354</v>
      </c>
      <c r="D134" s="6" t="s">
        <v>355</v>
      </c>
      <c r="E134" s="1">
        <v>2338911408</v>
      </c>
      <c r="F134" s="1">
        <v>2305042352</v>
      </c>
      <c r="G134" s="2">
        <f t="shared" si="12"/>
        <v>0.98551930787794939</v>
      </c>
      <c r="I134" s="3">
        <v>0.98551930787794939</v>
      </c>
    </row>
    <row r="135" spans="1:9" ht="15.75" customHeight="1" x14ac:dyDescent="0.25">
      <c r="B135" s="6" t="s">
        <v>356</v>
      </c>
      <c r="D135" s="6" t="s">
        <v>357</v>
      </c>
      <c r="E135" s="1">
        <v>59390140</v>
      </c>
      <c r="F135" s="1">
        <v>59390140</v>
      </c>
      <c r="G135" s="2">
        <f t="shared" si="12"/>
        <v>1</v>
      </c>
      <c r="I135" s="3">
        <v>1</v>
      </c>
    </row>
    <row r="136" spans="1:9" ht="15.75" customHeight="1" x14ac:dyDescent="0.25">
      <c r="A136" s="6" t="s">
        <v>358</v>
      </c>
      <c r="C136" s="6">
        <v>1</v>
      </c>
      <c r="E136" s="1">
        <v>4349334911</v>
      </c>
      <c r="F136" s="1">
        <v>4218040487</v>
      </c>
      <c r="G136" s="2">
        <f t="shared" si="12"/>
        <v>0.96981275834428382</v>
      </c>
      <c r="I136" s="3">
        <v>0.96981275834428382</v>
      </c>
    </row>
    <row r="137" spans="1:9" ht="15.75" customHeight="1" x14ac:dyDescent="0.25">
      <c r="B137" s="6" t="s">
        <v>359</v>
      </c>
      <c r="D137" s="6" t="s">
        <v>360</v>
      </c>
      <c r="E137" s="1">
        <v>83200000</v>
      </c>
      <c r="F137" s="1">
        <v>83200000</v>
      </c>
      <c r="G137" s="2">
        <f t="shared" si="12"/>
        <v>1</v>
      </c>
      <c r="I137" s="3">
        <v>1</v>
      </c>
    </row>
    <row r="138" spans="1:9" ht="15.75" customHeight="1" x14ac:dyDescent="0.25">
      <c r="B138" s="6" t="s">
        <v>361</v>
      </c>
      <c r="D138" s="6" t="s">
        <v>362</v>
      </c>
      <c r="E138" s="1">
        <v>981646328</v>
      </c>
      <c r="F138" s="1">
        <v>981642449</v>
      </c>
      <c r="G138" s="2">
        <f t="shared" si="12"/>
        <v>0.99999604847500634</v>
      </c>
      <c r="I138" s="3">
        <v>0.99999604847500634</v>
      </c>
    </row>
    <row r="139" spans="1:9" ht="15.75" customHeight="1" x14ac:dyDescent="0.25">
      <c r="B139" s="6" t="s">
        <v>363</v>
      </c>
      <c r="D139" s="6" t="s">
        <v>364</v>
      </c>
      <c r="E139" s="1">
        <v>534037777</v>
      </c>
      <c r="F139" s="1">
        <v>509946799</v>
      </c>
      <c r="G139" s="2">
        <f t="shared" si="12"/>
        <v>0.95488900029632173</v>
      </c>
      <c r="I139" s="3">
        <v>0.95488900029632173</v>
      </c>
    </row>
    <row r="140" spans="1:9" ht="15.75" customHeight="1" x14ac:dyDescent="0.25">
      <c r="B140" s="6" t="s">
        <v>365</v>
      </c>
      <c r="D140" s="6" t="s">
        <v>366</v>
      </c>
      <c r="E140" s="1">
        <v>393444649</v>
      </c>
      <c r="F140" s="1">
        <v>390795988</v>
      </c>
      <c r="G140" s="2">
        <f t="shared" si="12"/>
        <v>0.99326802129160485</v>
      </c>
      <c r="I140" s="3">
        <v>0.99326802129160485</v>
      </c>
    </row>
    <row r="141" spans="1:9" ht="15.75" customHeight="1" x14ac:dyDescent="0.25">
      <c r="B141" s="6" t="s">
        <v>367</v>
      </c>
      <c r="D141" s="6" t="s">
        <v>368</v>
      </c>
      <c r="E141" s="1">
        <v>449371104</v>
      </c>
      <c r="F141" s="1">
        <v>449371104</v>
      </c>
      <c r="G141" s="2">
        <f t="shared" si="12"/>
        <v>1</v>
      </c>
      <c r="I141" s="3">
        <v>1</v>
      </c>
    </row>
    <row r="142" spans="1:9" ht="15.75" customHeight="1" x14ac:dyDescent="0.25">
      <c r="B142" s="6" t="s">
        <v>369</v>
      </c>
      <c r="D142" s="6" t="s">
        <v>370</v>
      </c>
      <c r="E142" s="1">
        <v>1479235053</v>
      </c>
      <c r="F142" s="1">
        <v>1374684147</v>
      </c>
      <c r="G142" s="2">
        <f t="shared" si="12"/>
        <v>0.92932096505693063</v>
      </c>
      <c r="I142" s="3">
        <v>0.92932096505693063</v>
      </c>
    </row>
    <row r="143" spans="1:9" ht="15.75" customHeight="1" x14ac:dyDescent="0.25">
      <c r="B143" s="6" t="s">
        <v>371</v>
      </c>
      <c r="D143" s="6" t="s">
        <v>372</v>
      </c>
      <c r="E143" s="1">
        <v>428400000</v>
      </c>
      <c r="F143" s="1">
        <v>428400000</v>
      </c>
      <c r="G143" s="2">
        <f t="shared" si="12"/>
        <v>1</v>
      </c>
      <c r="I143" s="3">
        <v>1</v>
      </c>
    </row>
    <row r="144" spans="1:9" ht="15.75" customHeight="1" x14ac:dyDescent="0.25">
      <c r="A144" s="6" t="s">
        <v>373</v>
      </c>
      <c r="C144" s="6">
        <v>0</v>
      </c>
      <c r="E144" s="1">
        <v>1373250681</v>
      </c>
      <c r="F144" s="1">
        <v>1369398947</v>
      </c>
      <c r="G144" s="2">
        <f t="shared" si="12"/>
        <v>0.99719517051526585</v>
      </c>
      <c r="I144" s="3">
        <v>0.99719517051526585</v>
      </c>
    </row>
    <row r="145" spans="1:9" ht="15.75" customHeight="1" x14ac:dyDescent="0.25">
      <c r="B145" s="6" t="s">
        <v>374</v>
      </c>
      <c r="D145" s="6" t="s">
        <v>375</v>
      </c>
      <c r="E145" s="1">
        <v>33474871</v>
      </c>
      <c r="F145" s="1">
        <v>33474871</v>
      </c>
      <c r="G145" s="2">
        <f t="shared" si="12"/>
        <v>1</v>
      </c>
      <c r="I145" s="3">
        <v>1</v>
      </c>
    </row>
    <row r="146" spans="1:9" ht="15.75" customHeight="1" x14ac:dyDescent="0.25">
      <c r="B146" s="6" t="s">
        <v>376</v>
      </c>
      <c r="D146" s="6" t="s">
        <v>377</v>
      </c>
      <c r="E146" s="1">
        <v>1333600841</v>
      </c>
      <c r="F146" s="1">
        <v>1332494222</v>
      </c>
      <c r="G146" s="2">
        <f t="shared" si="12"/>
        <v>0.99917020223294839</v>
      </c>
      <c r="I146" s="3">
        <v>0.99917020223294839</v>
      </c>
    </row>
    <row r="147" spans="1:9" ht="15.75" customHeight="1" x14ac:dyDescent="0.25">
      <c r="B147" s="6" t="s">
        <v>378</v>
      </c>
      <c r="D147" s="6" t="s">
        <v>379</v>
      </c>
      <c r="E147" s="1">
        <v>6174969</v>
      </c>
      <c r="F147" s="1">
        <v>3429854</v>
      </c>
      <c r="G147" s="2">
        <f t="shared" si="12"/>
        <v>0.55544473178731746</v>
      </c>
      <c r="I147" s="3">
        <v>0.55544473178731746</v>
      </c>
    </row>
    <row r="148" spans="1:9" ht="15.75" customHeight="1" x14ac:dyDescent="0.25">
      <c r="A148" s="6" t="s">
        <v>380</v>
      </c>
      <c r="C148" s="6">
        <v>1188000</v>
      </c>
      <c r="E148" s="1">
        <v>6378707461</v>
      </c>
      <c r="F148" s="1">
        <v>5797589999</v>
      </c>
      <c r="G148" s="2">
        <f t="shared" si="12"/>
        <v>0.90889730160020576</v>
      </c>
      <c r="I148" s="3">
        <v>0.90889730160020576</v>
      </c>
    </row>
    <row r="149" spans="1:9" ht="15.75" customHeight="1" x14ac:dyDescent="0.25">
      <c r="B149" s="6" t="s">
        <v>381</v>
      </c>
      <c r="D149" s="6" t="s">
        <v>382</v>
      </c>
      <c r="E149" s="1">
        <v>2036260410</v>
      </c>
      <c r="F149" s="1">
        <v>2003090814</v>
      </c>
      <c r="G149" s="2">
        <f t="shared" si="12"/>
        <v>0.98371053336935421</v>
      </c>
      <c r="I149" s="3">
        <v>0.98371053336935421</v>
      </c>
    </row>
    <row r="150" spans="1:9" ht="15.75" customHeight="1" x14ac:dyDescent="0.25">
      <c r="B150" s="6" t="s">
        <v>383</v>
      </c>
      <c r="D150" s="6" t="s">
        <v>384</v>
      </c>
      <c r="E150" s="1">
        <v>1410854626</v>
      </c>
      <c r="F150" s="1">
        <v>928661962</v>
      </c>
      <c r="G150" s="2">
        <f t="shared" si="12"/>
        <v>0.65822654218663634</v>
      </c>
      <c r="I150" s="3">
        <v>0.65822654218663634</v>
      </c>
    </row>
    <row r="151" spans="1:9" ht="15.75" customHeight="1" x14ac:dyDescent="0.25">
      <c r="B151" s="6" t="s">
        <v>385</v>
      </c>
      <c r="D151" s="6" t="s">
        <v>386</v>
      </c>
      <c r="E151" s="1">
        <v>1363571307</v>
      </c>
      <c r="F151" s="1">
        <v>1353511267</v>
      </c>
      <c r="G151" s="2">
        <f t="shared" si="12"/>
        <v>0.99262228535584751</v>
      </c>
      <c r="I151" s="3">
        <v>0.99262228535584751</v>
      </c>
    </row>
    <row r="152" spans="1:9" ht="15.75" customHeight="1" x14ac:dyDescent="0.25">
      <c r="B152" s="6" t="s">
        <v>387</v>
      </c>
      <c r="D152" s="6" t="s">
        <v>388</v>
      </c>
      <c r="E152" s="1">
        <v>336657620</v>
      </c>
      <c r="F152" s="1">
        <v>348417683</v>
      </c>
      <c r="G152" s="2">
        <f t="shared" si="12"/>
        <v>1.0349318188609544</v>
      </c>
      <c r="I152" s="3">
        <v>1.0349318188609544</v>
      </c>
    </row>
    <row r="153" spans="1:9" ht="15.75" customHeight="1" x14ac:dyDescent="0.25">
      <c r="B153" s="6" t="s">
        <v>389</v>
      </c>
      <c r="D153" s="6" t="s">
        <v>390</v>
      </c>
      <c r="E153" s="1">
        <v>523635014</v>
      </c>
      <c r="F153" s="1">
        <v>473045106</v>
      </c>
      <c r="G153" s="2">
        <f t="shared" si="12"/>
        <v>0.90338707945912877</v>
      </c>
      <c r="I153" s="3">
        <v>0.90338707945912877</v>
      </c>
    </row>
    <row r="154" spans="1:9" ht="15.75" customHeight="1" x14ac:dyDescent="0.25">
      <c r="B154" s="6" t="s">
        <v>391</v>
      </c>
      <c r="D154" s="6" t="s">
        <v>392</v>
      </c>
      <c r="E154" s="1">
        <v>588222481</v>
      </c>
      <c r="F154" s="1">
        <v>573922759</v>
      </c>
      <c r="G154" s="2">
        <f t="shared" si="12"/>
        <v>0.97568994307104695</v>
      </c>
      <c r="I154" s="3">
        <v>0.97568994307104695</v>
      </c>
    </row>
    <row r="155" spans="1:9" ht="15.75" customHeight="1" x14ac:dyDescent="0.25">
      <c r="B155" s="6" t="s">
        <v>393</v>
      </c>
      <c r="D155" s="6" t="s">
        <v>394</v>
      </c>
      <c r="E155" s="1">
        <v>119506003</v>
      </c>
      <c r="F155" s="1">
        <v>116940408</v>
      </c>
      <c r="G155" s="2">
        <f t="shared" si="12"/>
        <v>0.97853166422108517</v>
      </c>
      <c r="I155" s="3">
        <v>0.97853166422108517</v>
      </c>
    </row>
    <row r="156" spans="1:9" ht="15.75" customHeight="1" x14ac:dyDescent="0.25">
      <c r="A156" s="6" t="s">
        <v>395</v>
      </c>
      <c r="C156" s="6">
        <v>73</v>
      </c>
      <c r="E156" s="1">
        <v>3644183625</v>
      </c>
      <c r="F156" s="1">
        <v>3166066692</v>
      </c>
      <c r="G156" s="2">
        <f t="shared" si="12"/>
        <v>0.86879998863943086</v>
      </c>
      <c r="I156" s="3">
        <v>0.86879998863943086</v>
      </c>
    </row>
    <row r="157" spans="1:9" ht="15.75" customHeight="1" x14ac:dyDescent="0.25">
      <c r="B157" s="6" t="s">
        <v>396</v>
      </c>
      <c r="D157" s="6" t="s">
        <v>397</v>
      </c>
      <c r="E157" s="1">
        <v>900577734</v>
      </c>
      <c r="F157" s="1">
        <v>837070674</v>
      </c>
      <c r="G157" s="2">
        <f t="shared" si="12"/>
        <v>0.9294818674697547</v>
      </c>
      <c r="I157" s="3">
        <v>0.9294818674697547</v>
      </c>
    </row>
    <row r="158" spans="1:9" ht="15.75" customHeight="1" x14ac:dyDescent="0.25">
      <c r="B158" s="6" t="s">
        <v>398</v>
      </c>
      <c r="D158" s="6" t="s">
        <v>399</v>
      </c>
      <c r="E158" s="1">
        <v>207689519</v>
      </c>
      <c r="F158" s="1">
        <v>142933188</v>
      </c>
      <c r="G158" s="2">
        <f t="shared" si="12"/>
        <v>0.68820607167952463</v>
      </c>
      <c r="I158" s="3">
        <v>0.68820607167952463</v>
      </c>
    </row>
    <row r="159" spans="1:9" ht="15.75" customHeight="1" x14ac:dyDescent="0.25">
      <c r="B159" s="6" t="s">
        <v>400</v>
      </c>
      <c r="D159" s="6" t="s">
        <v>401</v>
      </c>
      <c r="E159" s="1">
        <v>717535858</v>
      </c>
      <c r="F159" s="1">
        <v>524615564</v>
      </c>
      <c r="G159" s="2">
        <f t="shared" si="12"/>
        <v>0.7311349783441764</v>
      </c>
      <c r="I159" s="3">
        <v>0.7311349783441764</v>
      </c>
    </row>
    <row r="160" spans="1:9" ht="15.75" customHeight="1" x14ac:dyDescent="0.25">
      <c r="B160" s="6" t="s">
        <v>402</v>
      </c>
      <c r="D160" s="6" t="s">
        <v>403</v>
      </c>
      <c r="E160" s="1">
        <v>880284838</v>
      </c>
      <c r="F160" s="1">
        <v>846400456</v>
      </c>
      <c r="G160" s="2">
        <f t="shared" si="12"/>
        <v>0.96150747969602079</v>
      </c>
      <c r="I160" s="3">
        <v>0.96150747969602079</v>
      </c>
    </row>
    <row r="161" spans="1:9" ht="15.75" customHeight="1" x14ac:dyDescent="0.25">
      <c r="B161" s="6" t="s">
        <v>404</v>
      </c>
      <c r="D161" s="6" t="s">
        <v>405</v>
      </c>
      <c r="E161" s="1">
        <v>346780823</v>
      </c>
      <c r="F161" s="1">
        <v>336133743</v>
      </c>
      <c r="G161" s="2">
        <f t="shared" si="12"/>
        <v>0.96929737951512962</v>
      </c>
      <c r="I161" s="3">
        <v>0.96929737951512962</v>
      </c>
    </row>
    <row r="162" spans="1:9" ht="15.75" customHeight="1" x14ac:dyDescent="0.25">
      <c r="B162" s="6" t="s">
        <v>406</v>
      </c>
      <c r="D162" s="6" t="s">
        <v>407</v>
      </c>
      <c r="E162" s="1">
        <v>231944969</v>
      </c>
      <c r="F162" s="1">
        <v>150858262</v>
      </c>
      <c r="G162" s="2">
        <f t="shared" si="12"/>
        <v>0.65040540715500494</v>
      </c>
      <c r="I162" s="3">
        <v>0.65040540715500494</v>
      </c>
    </row>
    <row r="163" spans="1:9" ht="15.75" customHeight="1" x14ac:dyDescent="0.25">
      <c r="B163" s="6" t="s">
        <v>408</v>
      </c>
      <c r="D163" s="6" t="s">
        <v>409</v>
      </c>
      <c r="E163" s="1">
        <v>332195512</v>
      </c>
      <c r="F163" s="1">
        <v>307108879</v>
      </c>
      <c r="G163" s="2">
        <f t="shared" si="12"/>
        <v>0.92448232413206111</v>
      </c>
      <c r="I163" s="3">
        <v>0.92448232413206111</v>
      </c>
    </row>
    <row r="164" spans="1:9" ht="15.75" customHeight="1" x14ac:dyDescent="0.25">
      <c r="B164" s="6" t="s">
        <v>410</v>
      </c>
      <c r="D164" s="6" t="s">
        <v>411</v>
      </c>
      <c r="E164" s="1">
        <v>27174372</v>
      </c>
      <c r="F164" s="1">
        <v>20945926</v>
      </c>
      <c r="G164" s="2">
        <f t="shared" si="12"/>
        <v>0.77079705834600332</v>
      </c>
      <c r="I164" s="3">
        <v>0.77079705834600332</v>
      </c>
    </row>
    <row r="165" spans="1:9" ht="15.75" customHeight="1" x14ac:dyDescent="0.25">
      <c r="A165" s="6" t="s">
        <v>412</v>
      </c>
      <c r="C165" s="6">
        <v>0</v>
      </c>
      <c r="E165" s="1">
        <v>7386880181</v>
      </c>
      <c r="F165" s="1">
        <v>5497000592</v>
      </c>
      <c r="G165" s="2">
        <f t="shared" si="12"/>
        <v>0.74415727036415025</v>
      </c>
      <c r="I165" s="3">
        <v>0.74415727036415025</v>
      </c>
    </row>
    <row r="166" spans="1:9" ht="15.75" customHeight="1" x14ac:dyDescent="0.25">
      <c r="B166" s="6" t="s">
        <v>413</v>
      </c>
      <c r="D166" s="6" t="s">
        <v>414</v>
      </c>
      <c r="E166" s="1">
        <v>741247099</v>
      </c>
      <c r="F166" s="1">
        <v>721311682</v>
      </c>
      <c r="G166" s="2">
        <f t="shared" si="12"/>
        <v>0.97310557164150202</v>
      </c>
      <c r="I166" s="3">
        <v>0.97310557164150202</v>
      </c>
    </row>
    <row r="167" spans="1:9" ht="15.75" customHeight="1" x14ac:dyDescent="0.25">
      <c r="B167" s="6" t="s">
        <v>415</v>
      </c>
      <c r="D167" s="6" t="s">
        <v>416</v>
      </c>
      <c r="E167" s="1">
        <v>504011606</v>
      </c>
      <c r="F167" s="1">
        <v>504011601</v>
      </c>
      <c r="G167" s="2">
        <f t="shared" si="12"/>
        <v>0.9999999900795935</v>
      </c>
      <c r="I167" s="3">
        <v>0.9999999900795935</v>
      </c>
    </row>
    <row r="168" spans="1:9" ht="15.75" customHeight="1" x14ac:dyDescent="0.25">
      <c r="B168" s="6" t="s">
        <v>417</v>
      </c>
      <c r="D168" s="6" t="s">
        <v>418</v>
      </c>
      <c r="E168" s="1">
        <v>5244478866</v>
      </c>
      <c r="F168" s="1">
        <v>3374534699</v>
      </c>
      <c r="G168" s="2">
        <f t="shared" si="12"/>
        <v>0.64344518973603582</v>
      </c>
      <c r="I168" s="3">
        <v>0.64344518973603582</v>
      </c>
    </row>
    <row r="169" spans="1:9" ht="15.75" customHeight="1" x14ac:dyDescent="0.25">
      <c r="B169" s="6" t="s">
        <v>419</v>
      </c>
      <c r="D169" s="6" t="s">
        <v>420</v>
      </c>
      <c r="E169" s="1">
        <v>364088592</v>
      </c>
      <c r="F169" s="1">
        <v>364088592</v>
      </c>
      <c r="G169" s="2">
        <f t="shared" si="12"/>
        <v>1</v>
      </c>
      <c r="I169" s="3">
        <v>1</v>
      </c>
    </row>
    <row r="170" spans="1:9" ht="15.75" customHeight="1" x14ac:dyDescent="0.25">
      <c r="B170" s="6" t="s">
        <v>421</v>
      </c>
      <c r="D170" s="6" t="s">
        <v>422</v>
      </c>
      <c r="E170" s="1">
        <v>533054018</v>
      </c>
      <c r="F170" s="1">
        <v>533054018</v>
      </c>
      <c r="G170" s="2">
        <f t="shared" si="12"/>
        <v>1</v>
      </c>
      <c r="I170" s="3">
        <v>1</v>
      </c>
    </row>
    <row r="171" spans="1:9" ht="15.75" customHeight="1" x14ac:dyDescent="0.25">
      <c r="A171" s="6" t="s">
        <v>423</v>
      </c>
      <c r="C171" s="6">
        <v>10000</v>
      </c>
      <c r="E171" s="1">
        <v>2598925628</v>
      </c>
      <c r="F171" s="1">
        <v>2596429575</v>
      </c>
      <c r="G171" s="2">
        <f t="shared" si="12"/>
        <v>0.9990395827517693</v>
      </c>
      <c r="I171" s="3">
        <v>0.9990395827517693</v>
      </c>
    </row>
    <row r="172" spans="1:9" ht="15.75" customHeight="1" x14ac:dyDescent="0.25">
      <c r="B172" s="6" t="s">
        <v>424</v>
      </c>
      <c r="D172" s="6" t="s">
        <v>425</v>
      </c>
      <c r="E172" s="1">
        <v>2598925628</v>
      </c>
      <c r="F172" s="1">
        <v>2596429575</v>
      </c>
      <c r="G172" s="2">
        <f t="shared" si="12"/>
        <v>0.9990395827517693</v>
      </c>
      <c r="I172" s="3">
        <v>0.9990395827517693</v>
      </c>
    </row>
    <row r="173" spans="1:9" ht="15.75" customHeight="1" x14ac:dyDescent="0.25">
      <c r="A173" s="6" t="s">
        <v>426</v>
      </c>
      <c r="C173" s="6">
        <v>0</v>
      </c>
      <c r="E173" s="1">
        <v>607037030</v>
      </c>
      <c r="F173" s="1">
        <v>591082165</v>
      </c>
      <c r="G173" s="2">
        <f t="shared" si="12"/>
        <v>0.97371681757206807</v>
      </c>
      <c r="I173" s="3">
        <v>0.97371681757206807</v>
      </c>
    </row>
    <row r="174" spans="1:9" ht="15.75" customHeight="1" x14ac:dyDescent="0.25">
      <c r="B174" s="6" t="s">
        <v>427</v>
      </c>
      <c r="D174" s="6" t="s">
        <v>428</v>
      </c>
      <c r="E174" s="1">
        <v>110127030</v>
      </c>
      <c r="F174" s="1">
        <v>106872743</v>
      </c>
      <c r="G174" s="2">
        <f t="shared" si="12"/>
        <v>0.97044969795335445</v>
      </c>
      <c r="I174" s="3">
        <v>0.97044969795335445</v>
      </c>
    </row>
    <row r="175" spans="1:9" ht="15.75" customHeight="1" x14ac:dyDescent="0.25">
      <c r="B175" s="6" t="s">
        <v>429</v>
      </c>
      <c r="D175" s="6" t="s">
        <v>430</v>
      </c>
      <c r="E175" s="1">
        <v>366230000</v>
      </c>
      <c r="F175" s="1">
        <v>362238121</v>
      </c>
      <c r="G175" s="2">
        <f t="shared" si="12"/>
        <v>0.98910007645468689</v>
      </c>
      <c r="I175" s="3">
        <v>0.98910007645468689</v>
      </c>
    </row>
    <row r="176" spans="1:9" ht="15.75" customHeight="1" x14ac:dyDescent="0.25">
      <c r="B176" s="6" t="s">
        <v>431</v>
      </c>
      <c r="D176" s="6" t="s">
        <v>432</v>
      </c>
      <c r="E176" s="1">
        <v>66480000</v>
      </c>
      <c r="F176" s="1">
        <v>62427544</v>
      </c>
      <c r="G176" s="2">
        <f t="shared" si="12"/>
        <v>0.93904247894103487</v>
      </c>
      <c r="I176" s="3">
        <v>0.93904247894103487</v>
      </c>
    </row>
    <row r="177" spans="1:9" ht="15.75" customHeight="1" x14ac:dyDescent="0.25">
      <c r="B177" s="6" t="s">
        <v>433</v>
      </c>
      <c r="D177" s="6" t="s">
        <v>434</v>
      </c>
      <c r="E177" s="1">
        <v>64200000</v>
      </c>
      <c r="F177" s="1">
        <v>59543757</v>
      </c>
      <c r="G177" s="2">
        <f t="shared" si="12"/>
        <v>0.92747285046728967</v>
      </c>
      <c r="I177" s="3">
        <v>0.92747285046728967</v>
      </c>
    </row>
    <row r="178" spans="1:9" ht="15.75" customHeight="1" x14ac:dyDescent="0.25">
      <c r="A178" s="6" t="s">
        <v>435</v>
      </c>
      <c r="C178" s="6">
        <v>25119</v>
      </c>
      <c r="E178" s="1">
        <v>2078743474</v>
      </c>
      <c r="F178" s="1">
        <v>1995801840</v>
      </c>
      <c r="G178" s="2">
        <f t="shared" si="12"/>
        <v>0.96010011093846015</v>
      </c>
      <c r="I178" s="3">
        <v>0.96010011093846015</v>
      </c>
    </row>
    <row r="179" spans="1:9" ht="15.75" customHeight="1" x14ac:dyDescent="0.25">
      <c r="B179" s="6" t="s">
        <v>436</v>
      </c>
      <c r="D179" s="6" t="s">
        <v>437</v>
      </c>
      <c r="E179" s="1">
        <v>99275253</v>
      </c>
      <c r="F179" s="1">
        <v>99153777</v>
      </c>
      <c r="G179" s="2">
        <f t="shared" si="12"/>
        <v>0.99877637179126599</v>
      </c>
      <c r="I179" s="3">
        <v>0.99877637179126599</v>
      </c>
    </row>
    <row r="180" spans="1:9" ht="15.75" customHeight="1" x14ac:dyDescent="0.25">
      <c r="B180" s="6" t="s">
        <v>438</v>
      </c>
      <c r="D180" s="6" t="s">
        <v>439</v>
      </c>
      <c r="E180" s="1">
        <v>180675282</v>
      </c>
      <c r="F180" s="1">
        <v>178506080</v>
      </c>
      <c r="G180" s="2">
        <f t="shared" si="12"/>
        <v>0.98799391938959313</v>
      </c>
      <c r="I180" s="3">
        <v>0.98799391938959313</v>
      </c>
    </row>
    <row r="181" spans="1:9" ht="15.75" customHeight="1" x14ac:dyDescent="0.25">
      <c r="B181" s="6" t="s">
        <v>440</v>
      </c>
      <c r="D181" s="6" t="s">
        <v>441</v>
      </c>
      <c r="E181" s="1">
        <v>47728889</v>
      </c>
      <c r="F181" s="1">
        <v>47728889</v>
      </c>
      <c r="G181" s="2">
        <f t="shared" si="12"/>
        <v>1</v>
      </c>
      <c r="I181" s="3">
        <v>1</v>
      </c>
    </row>
    <row r="182" spans="1:9" ht="15.75" customHeight="1" x14ac:dyDescent="0.25">
      <c r="B182" s="6" t="s">
        <v>442</v>
      </c>
      <c r="D182" s="6" t="s">
        <v>443</v>
      </c>
      <c r="E182" s="1">
        <v>238769749</v>
      </c>
      <c r="F182" s="1">
        <v>183865987</v>
      </c>
      <c r="G182" s="2">
        <f t="shared" si="12"/>
        <v>0.77005561956678192</v>
      </c>
      <c r="I182" s="3">
        <v>0.77005561956678192</v>
      </c>
    </row>
    <row r="183" spans="1:9" ht="15.75" customHeight="1" x14ac:dyDescent="0.25">
      <c r="B183" s="6" t="s">
        <v>444</v>
      </c>
      <c r="D183" s="6" t="s">
        <v>445</v>
      </c>
      <c r="E183" s="1">
        <v>168047624</v>
      </c>
      <c r="F183" s="1">
        <v>168047620</v>
      </c>
      <c r="G183" s="2">
        <f t="shared" si="12"/>
        <v>0.99999997619722369</v>
      </c>
      <c r="I183" s="3">
        <v>0.99999997619722369</v>
      </c>
    </row>
    <row r="184" spans="1:9" ht="15.75" customHeight="1" x14ac:dyDescent="0.25">
      <c r="B184" s="6" t="s">
        <v>446</v>
      </c>
      <c r="D184" s="6" t="s">
        <v>447</v>
      </c>
      <c r="E184" s="1">
        <v>313377504</v>
      </c>
      <c r="F184" s="1">
        <v>313377504</v>
      </c>
      <c r="G184" s="2">
        <f t="shared" si="12"/>
        <v>1</v>
      </c>
      <c r="I184" s="3">
        <v>1</v>
      </c>
    </row>
    <row r="185" spans="1:9" ht="15.75" customHeight="1" x14ac:dyDescent="0.25">
      <c r="B185" s="6" t="s">
        <v>448</v>
      </c>
      <c r="D185" s="6" t="s">
        <v>449</v>
      </c>
      <c r="E185" s="1">
        <v>58752252</v>
      </c>
      <c r="F185" s="1">
        <v>58752252</v>
      </c>
      <c r="G185" s="2">
        <f t="shared" si="12"/>
        <v>1</v>
      </c>
      <c r="I185" s="3">
        <v>1</v>
      </c>
    </row>
    <row r="186" spans="1:9" ht="15.75" customHeight="1" x14ac:dyDescent="0.25">
      <c r="B186" s="6" t="s">
        <v>450</v>
      </c>
      <c r="D186" s="6" t="s">
        <v>451</v>
      </c>
      <c r="E186" s="1">
        <v>29637228</v>
      </c>
      <c r="F186" s="1">
        <v>29637228</v>
      </c>
      <c r="G186" s="2">
        <f t="shared" si="12"/>
        <v>1</v>
      </c>
      <c r="I186" s="3">
        <v>1</v>
      </c>
    </row>
    <row r="187" spans="1:9" ht="15.75" customHeight="1" x14ac:dyDescent="0.25">
      <c r="B187" s="6" t="s">
        <v>452</v>
      </c>
      <c r="D187" s="6" t="s">
        <v>453</v>
      </c>
      <c r="E187" s="1">
        <v>49891634</v>
      </c>
      <c r="F187" s="1">
        <v>49891634</v>
      </c>
      <c r="G187" s="2">
        <f t="shared" si="12"/>
        <v>1</v>
      </c>
      <c r="I187" s="3">
        <v>1</v>
      </c>
    </row>
    <row r="188" spans="1:9" ht="15.75" customHeight="1" x14ac:dyDescent="0.25">
      <c r="B188" s="6" t="s">
        <v>454</v>
      </c>
      <c r="D188" s="6" t="s">
        <v>455</v>
      </c>
      <c r="E188" s="1">
        <v>213338152</v>
      </c>
      <c r="F188" s="1">
        <v>213338152</v>
      </c>
      <c r="G188" s="2">
        <f t="shared" si="12"/>
        <v>1</v>
      </c>
      <c r="I188" s="3">
        <v>1</v>
      </c>
    </row>
    <row r="189" spans="1:9" ht="15.75" customHeight="1" x14ac:dyDescent="0.25">
      <c r="B189" s="6" t="s">
        <v>456</v>
      </c>
      <c r="D189" s="6" t="s">
        <v>457</v>
      </c>
      <c r="E189" s="1">
        <v>38117217</v>
      </c>
      <c r="F189" s="1">
        <v>38117217</v>
      </c>
      <c r="G189" s="2">
        <f t="shared" si="12"/>
        <v>1</v>
      </c>
      <c r="I189" s="3">
        <v>1</v>
      </c>
    </row>
    <row r="190" spans="1:9" ht="15.75" customHeight="1" x14ac:dyDescent="0.25">
      <c r="B190" s="6" t="s">
        <v>458</v>
      </c>
      <c r="D190" s="6" t="s">
        <v>459</v>
      </c>
      <c r="E190" s="1">
        <v>46567990</v>
      </c>
      <c r="F190" s="1">
        <v>46567990</v>
      </c>
      <c r="G190" s="2">
        <f t="shared" si="12"/>
        <v>1</v>
      </c>
      <c r="I190" s="3">
        <v>1</v>
      </c>
    </row>
    <row r="191" spans="1:9" ht="15.75" customHeight="1" x14ac:dyDescent="0.25">
      <c r="B191" s="6" t="s">
        <v>460</v>
      </c>
      <c r="D191" s="6" t="s">
        <v>461</v>
      </c>
      <c r="E191" s="1">
        <v>281928361</v>
      </c>
      <c r="F191" s="1">
        <v>263042031</v>
      </c>
      <c r="G191" s="2">
        <f t="shared" si="12"/>
        <v>0.93301018055434304</v>
      </c>
      <c r="I191" s="3">
        <v>0.93301018055434304</v>
      </c>
    </row>
    <row r="192" spans="1:9" ht="15.75" customHeight="1" x14ac:dyDescent="0.25">
      <c r="B192" s="6" t="s">
        <v>462</v>
      </c>
      <c r="D192" s="6" t="s">
        <v>463</v>
      </c>
      <c r="E192" s="1">
        <v>312636339</v>
      </c>
      <c r="F192" s="1">
        <v>305775479</v>
      </c>
      <c r="G192" s="2">
        <f t="shared" si="12"/>
        <v>0.97805482234744312</v>
      </c>
      <c r="I192" s="3">
        <v>0.97805482234744312</v>
      </c>
    </row>
    <row r="193" spans="1:9" ht="15.75" customHeight="1" x14ac:dyDescent="0.25">
      <c r="A193" s="6" t="s">
        <v>464</v>
      </c>
      <c r="E193" s="1"/>
      <c r="F193" s="1"/>
      <c r="G193" s="2"/>
      <c r="I193" s="3"/>
    </row>
    <row r="194" spans="1:9" ht="15.75" customHeight="1" x14ac:dyDescent="0.25">
      <c r="A194" s="6" t="s">
        <v>465</v>
      </c>
      <c r="B194" s="6" t="s">
        <v>466</v>
      </c>
      <c r="C194" s="6">
        <v>20</v>
      </c>
      <c r="D194" s="6" t="s">
        <v>467</v>
      </c>
      <c r="E194" s="1">
        <v>168029920</v>
      </c>
      <c r="F194" s="1">
        <v>166225552</v>
      </c>
      <c r="G194" s="2">
        <f t="shared" ref="G194:G236" si="13">F194/E194</f>
        <v>0.98926162673885698</v>
      </c>
      <c r="I194" s="3">
        <v>0.98926162673885698</v>
      </c>
    </row>
    <row r="195" spans="1:9" ht="15.75" customHeight="1" x14ac:dyDescent="0.25">
      <c r="A195" s="6" t="s">
        <v>468</v>
      </c>
      <c r="B195" s="6" t="s">
        <v>469</v>
      </c>
      <c r="C195" s="6">
        <v>0</v>
      </c>
      <c r="D195" s="6" t="s">
        <v>470</v>
      </c>
      <c r="E195" s="1">
        <v>150000000</v>
      </c>
      <c r="F195" s="1">
        <v>1E-3</v>
      </c>
      <c r="G195" s="2">
        <f t="shared" si="13"/>
        <v>6.6666666666666671E-12</v>
      </c>
      <c r="I195" s="3">
        <v>6.6666666666666671E-12</v>
      </c>
    </row>
    <row r="196" spans="1:9" ht="15.75" customHeight="1" x14ac:dyDescent="0.25">
      <c r="A196" s="6" t="s">
        <v>471</v>
      </c>
      <c r="B196" s="6" t="s">
        <v>472</v>
      </c>
      <c r="C196" s="6">
        <v>0</v>
      </c>
      <c r="D196" s="6" t="s">
        <v>473</v>
      </c>
      <c r="E196" s="1">
        <v>100000000</v>
      </c>
      <c r="F196" s="1">
        <v>1E-3</v>
      </c>
      <c r="G196" s="2">
        <f t="shared" si="13"/>
        <v>1.0000000000000001E-11</v>
      </c>
      <c r="I196" s="3">
        <v>1.0000000000000001E-11</v>
      </c>
    </row>
    <row r="197" spans="1:9" ht="15.75" customHeight="1" x14ac:dyDescent="0.25">
      <c r="A197" s="6" t="s">
        <v>474</v>
      </c>
      <c r="B197" s="6" t="s">
        <v>475</v>
      </c>
      <c r="C197" s="6">
        <v>0</v>
      </c>
      <c r="D197" s="6" t="s">
        <v>476</v>
      </c>
      <c r="E197" s="1">
        <v>3140474178</v>
      </c>
      <c r="F197" s="1">
        <v>2660977364</v>
      </c>
      <c r="G197" s="2">
        <f t="shared" si="13"/>
        <v>0.84731706525115713</v>
      </c>
      <c r="I197" s="3">
        <v>0.84731706525115713</v>
      </c>
    </row>
    <row r="198" spans="1:9" ht="15.75" customHeight="1" x14ac:dyDescent="0.25">
      <c r="A198" s="6" t="s">
        <v>477</v>
      </c>
      <c r="B198" s="6" t="s">
        <v>478</v>
      </c>
      <c r="C198" s="6">
        <v>5</v>
      </c>
      <c r="D198" s="6" t="s">
        <v>479</v>
      </c>
      <c r="E198" s="1">
        <v>227180000</v>
      </c>
      <c r="F198" s="1">
        <v>211014784</v>
      </c>
      <c r="G198" s="2">
        <f t="shared" si="13"/>
        <v>0.92884401795932736</v>
      </c>
      <c r="I198" s="3">
        <v>0.92884401795932736</v>
      </c>
    </row>
    <row r="199" spans="1:9" ht="15.75" customHeight="1" x14ac:dyDescent="0.25">
      <c r="A199" s="6" t="s">
        <v>480</v>
      </c>
      <c r="B199" s="6" t="s">
        <v>481</v>
      </c>
      <c r="C199" s="6">
        <v>0</v>
      </c>
      <c r="D199" s="6" t="s">
        <v>482</v>
      </c>
      <c r="E199" s="1">
        <v>899608000</v>
      </c>
      <c r="F199" s="1">
        <v>806848833</v>
      </c>
      <c r="G199" s="2">
        <f t="shared" si="13"/>
        <v>0.89688934847177881</v>
      </c>
      <c r="I199" s="3">
        <v>0.89688934847177881</v>
      </c>
    </row>
    <row r="200" spans="1:9" ht="15.75" customHeight="1" x14ac:dyDescent="0.25">
      <c r="A200" s="6" t="s">
        <v>483</v>
      </c>
      <c r="B200" s="6" t="s">
        <v>484</v>
      </c>
      <c r="C200" s="6">
        <v>405530</v>
      </c>
      <c r="D200" s="6" t="s">
        <v>485</v>
      </c>
      <c r="E200" s="1">
        <v>160243200</v>
      </c>
      <c r="F200" s="1">
        <v>154500000</v>
      </c>
      <c r="G200" s="2">
        <f t="shared" si="13"/>
        <v>0.96415947759405707</v>
      </c>
      <c r="I200" s="3">
        <v>0.96415947759405707</v>
      </c>
    </row>
    <row r="201" spans="1:9" ht="15.75" customHeight="1" x14ac:dyDescent="0.25">
      <c r="A201" s="6" t="s">
        <v>486</v>
      </c>
      <c r="B201" s="6" t="s">
        <v>487</v>
      </c>
      <c r="C201" s="6">
        <v>0</v>
      </c>
      <c r="D201" s="6" t="s">
        <v>488</v>
      </c>
      <c r="E201" s="1">
        <v>2450386821</v>
      </c>
      <c r="F201" s="1">
        <v>365985118</v>
      </c>
      <c r="G201" s="2">
        <f t="shared" si="13"/>
        <v>0.14935809924518037</v>
      </c>
      <c r="I201" s="3">
        <v>0.14935809924518037</v>
      </c>
    </row>
    <row r="202" spans="1:9" ht="15.75" customHeight="1" x14ac:dyDescent="0.25">
      <c r="A202" s="6" t="s">
        <v>489</v>
      </c>
      <c r="B202" s="6" t="s">
        <v>490</v>
      </c>
      <c r="C202" s="6">
        <v>10</v>
      </c>
      <c r="D202" s="6" t="s">
        <v>491</v>
      </c>
      <c r="E202" s="1">
        <v>1655635993</v>
      </c>
      <c r="F202" s="1">
        <v>354330437</v>
      </c>
      <c r="G202" s="2">
        <f t="shared" si="13"/>
        <v>0.21401469797594572</v>
      </c>
      <c r="I202" s="3">
        <v>0.21401469797594572</v>
      </c>
    </row>
    <row r="203" spans="1:9" ht="15.75" customHeight="1" x14ac:dyDescent="0.25">
      <c r="A203" s="6" t="s">
        <v>492</v>
      </c>
      <c r="B203" s="6" t="s">
        <v>493</v>
      </c>
      <c r="C203" s="6">
        <v>0</v>
      </c>
      <c r="D203" s="6" t="s">
        <v>494</v>
      </c>
      <c r="E203" s="1">
        <v>1060630993</v>
      </c>
      <c r="F203" s="1">
        <v>994234300</v>
      </c>
      <c r="G203" s="2">
        <f t="shared" si="13"/>
        <v>0.93739887535042077</v>
      </c>
      <c r="I203" s="3">
        <v>0.93739887535042077</v>
      </c>
    </row>
    <row r="204" spans="1:9" ht="15.75" customHeight="1" x14ac:dyDescent="0.25">
      <c r="A204" s="6" t="s">
        <v>495</v>
      </c>
      <c r="B204" s="6" t="s">
        <v>496</v>
      </c>
      <c r="C204" s="6">
        <v>0</v>
      </c>
      <c r="D204" s="6" t="s">
        <v>497</v>
      </c>
      <c r="E204" s="1">
        <v>1033557746</v>
      </c>
      <c r="F204" s="1">
        <v>979562556</v>
      </c>
      <c r="G204" s="2">
        <f t="shared" si="13"/>
        <v>0.94775793591701263</v>
      </c>
      <c r="I204" s="3">
        <v>0.94775793591701263</v>
      </c>
    </row>
    <row r="205" spans="1:9" ht="15.75" customHeight="1" x14ac:dyDescent="0.25">
      <c r="A205" s="6" t="s">
        <v>498</v>
      </c>
      <c r="B205" s="6" t="s">
        <v>499</v>
      </c>
      <c r="C205" s="6">
        <v>100</v>
      </c>
      <c r="D205" s="6" t="s">
        <v>500</v>
      </c>
      <c r="E205" s="1">
        <v>266845000</v>
      </c>
      <c r="F205" s="1">
        <v>174271496</v>
      </c>
      <c r="G205" s="2">
        <f t="shared" si="13"/>
        <v>0.65308136183927001</v>
      </c>
      <c r="I205" s="3">
        <v>0.65308136183927001</v>
      </c>
    </row>
    <row r="206" spans="1:9" ht="15.75" customHeight="1" x14ac:dyDescent="0.25">
      <c r="A206" s="6" t="s">
        <v>501</v>
      </c>
      <c r="B206" s="6" t="s">
        <v>502</v>
      </c>
      <c r="C206" s="6">
        <v>0</v>
      </c>
      <c r="D206" s="6" t="s">
        <v>503</v>
      </c>
      <c r="E206" s="1">
        <v>196255000</v>
      </c>
      <c r="F206" s="1">
        <v>193680000</v>
      </c>
      <c r="G206" s="2">
        <f t="shared" si="13"/>
        <v>0.98687931517668337</v>
      </c>
      <c r="I206" s="3">
        <v>0.98687931517668337</v>
      </c>
    </row>
    <row r="207" spans="1:9" ht="15.75" customHeight="1" x14ac:dyDescent="0.25">
      <c r="A207" s="6" t="s">
        <v>504</v>
      </c>
      <c r="B207" s="6" t="s">
        <v>505</v>
      </c>
      <c r="C207" s="6">
        <v>100</v>
      </c>
      <c r="D207" s="6" t="s">
        <v>503</v>
      </c>
      <c r="E207" s="1">
        <v>291975000</v>
      </c>
      <c r="F207" s="1">
        <v>265367700</v>
      </c>
      <c r="G207" s="2">
        <f t="shared" si="13"/>
        <v>0.90887130747495504</v>
      </c>
      <c r="I207" s="3">
        <v>0.90887130747495504</v>
      </c>
    </row>
    <row r="208" spans="1:9" ht="15.75" customHeight="1" x14ac:dyDescent="0.25">
      <c r="A208" s="6" t="s">
        <v>506</v>
      </c>
      <c r="B208" s="6" t="s">
        <v>507</v>
      </c>
      <c r="C208" s="6">
        <v>1950</v>
      </c>
      <c r="D208" s="6" t="s">
        <v>508</v>
      </c>
      <c r="E208" s="1">
        <v>1346374974</v>
      </c>
      <c r="F208" s="1">
        <v>959250068</v>
      </c>
      <c r="G208" s="2">
        <f t="shared" si="13"/>
        <v>0.71246873012658951</v>
      </c>
      <c r="I208" s="3">
        <v>0.71246873012658951</v>
      </c>
    </row>
    <row r="209" spans="1:9" ht="15.75" customHeight="1" x14ac:dyDescent="0.25">
      <c r="A209" s="6" t="s">
        <v>509</v>
      </c>
      <c r="B209" s="6" t="s">
        <v>510</v>
      </c>
      <c r="C209" s="6">
        <v>10</v>
      </c>
      <c r="D209" s="6" t="s">
        <v>511</v>
      </c>
      <c r="E209" s="1">
        <v>2393384384</v>
      </c>
      <c r="F209" s="1">
        <v>1284654811</v>
      </c>
      <c r="G209" s="2">
        <f t="shared" si="13"/>
        <v>0.53675239948419418</v>
      </c>
      <c r="I209" s="3">
        <v>0.53675239948419418</v>
      </c>
    </row>
    <row r="210" spans="1:9" ht="15.75" customHeight="1" x14ac:dyDescent="0.25">
      <c r="A210" s="6" t="s">
        <v>512</v>
      </c>
      <c r="B210" s="6" t="s">
        <v>513</v>
      </c>
      <c r="C210" s="6">
        <v>0</v>
      </c>
      <c r="D210" s="6" t="s">
        <v>514</v>
      </c>
      <c r="E210" s="1">
        <v>822000000</v>
      </c>
      <c r="F210" s="1">
        <v>248546325</v>
      </c>
      <c r="G210" s="2">
        <f t="shared" si="13"/>
        <v>0.30236779197080293</v>
      </c>
      <c r="I210" s="3">
        <v>0.30236779197080293</v>
      </c>
    </row>
    <row r="211" spans="1:9" ht="15.75" customHeight="1" x14ac:dyDescent="0.25">
      <c r="A211" s="6" t="s">
        <v>515</v>
      </c>
      <c r="B211" s="6" t="s">
        <v>516</v>
      </c>
      <c r="C211" s="6">
        <v>0</v>
      </c>
      <c r="D211" s="6" t="s">
        <v>517</v>
      </c>
      <c r="E211" s="1">
        <v>2017996048</v>
      </c>
      <c r="F211" s="1">
        <v>1740319596</v>
      </c>
      <c r="G211" s="2">
        <f t="shared" si="13"/>
        <v>0.86239990297542946</v>
      </c>
      <c r="I211" s="3">
        <v>0.86239990297542946</v>
      </c>
    </row>
    <row r="212" spans="1:9" ht="15.75" customHeight="1" x14ac:dyDescent="0.25">
      <c r="A212" s="6" t="s">
        <v>518</v>
      </c>
      <c r="B212" s="6" t="s">
        <v>519</v>
      </c>
      <c r="C212" s="6">
        <v>30</v>
      </c>
      <c r="D212" s="6" t="s">
        <v>520</v>
      </c>
      <c r="E212" s="1">
        <v>563340675</v>
      </c>
      <c r="F212" s="1">
        <v>218801296</v>
      </c>
      <c r="G212" s="2">
        <f t="shared" si="13"/>
        <v>0.38839960562052439</v>
      </c>
      <c r="I212" s="3">
        <v>0.38839960562052439</v>
      </c>
    </row>
    <row r="213" spans="1:9" ht="15.75" customHeight="1" x14ac:dyDescent="0.25">
      <c r="A213" s="6" t="s">
        <v>521</v>
      </c>
      <c r="B213" s="6" t="s">
        <v>522</v>
      </c>
      <c r="C213" s="6">
        <v>0</v>
      </c>
      <c r="D213" s="6" t="s">
        <v>523</v>
      </c>
      <c r="E213" s="1">
        <v>200000000</v>
      </c>
      <c r="F213" s="1">
        <v>1E-3</v>
      </c>
      <c r="G213" s="2">
        <f t="shared" si="13"/>
        <v>5.0000000000000005E-12</v>
      </c>
      <c r="I213" s="3">
        <v>5.0000000000000005E-12</v>
      </c>
    </row>
    <row r="214" spans="1:9" ht="15.75" customHeight="1" x14ac:dyDescent="0.25">
      <c r="A214" s="6" t="s">
        <v>524</v>
      </c>
      <c r="B214" s="6" t="s">
        <v>525</v>
      </c>
      <c r="C214" s="6">
        <v>2</v>
      </c>
      <c r="D214" s="6" t="s">
        <v>526</v>
      </c>
      <c r="E214" s="1">
        <v>1104814080</v>
      </c>
      <c r="F214" s="1">
        <v>999305257</v>
      </c>
      <c r="G214" s="2">
        <f t="shared" si="13"/>
        <v>0.90450083420370597</v>
      </c>
      <c r="I214" s="3">
        <v>0.90450083420370597</v>
      </c>
    </row>
    <row r="215" spans="1:9" ht="15.75" customHeight="1" x14ac:dyDescent="0.25">
      <c r="A215" s="6" t="s">
        <v>527</v>
      </c>
      <c r="B215" s="6" t="s">
        <v>528</v>
      </c>
      <c r="C215" s="6">
        <v>7</v>
      </c>
      <c r="D215" s="6" t="s">
        <v>529</v>
      </c>
      <c r="E215" s="1">
        <v>841587109</v>
      </c>
      <c r="F215" s="1">
        <v>660586207</v>
      </c>
      <c r="G215" s="2">
        <f t="shared" si="13"/>
        <v>0.78492909401253674</v>
      </c>
      <c r="I215" s="3">
        <v>0.78492909401253674</v>
      </c>
    </row>
    <row r="216" spans="1:9" ht="15.75" customHeight="1" x14ac:dyDescent="0.25">
      <c r="A216" s="6" t="s">
        <v>530</v>
      </c>
      <c r="B216" s="6" t="s">
        <v>531</v>
      </c>
      <c r="C216" s="6">
        <v>1</v>
      </c>
      <c r="D216" s="6" t="s">
        <v>532</v>
      </c>
      <c r="E216" s="1">
        <v>5725832387</v>
      </c>
      <c r="F216" s="1">
        <v>3230435035</v>
      </c>
      <c r="G216" s="2">
        <f t="shared" si="13"/>
        <v>0.56418609848489787</v>
      </c>
      <c r="I216" s="3">
        <v>0.56418609848489787</v>
      </c>
    </row>
    <row r="217" spans="1:9" ht="15.75" customHeight="1" x14ac:dyDescent="0.25">
      <c r="A217" s="6" t="s">
        <v>533</v>
      </c>
      <c r="B217" s="6" t="s">
        <v>534</v>
      </c>
      <c r="C217" s="6">
        <v>0</v>
      </c>
      <c r="D217" s="6" t="s">
        <v>535</v>
      </c>
      <c r="E217" s="1">
        <v>1314867915</v>
      </c>
      <c r="F217" s="1">
        <v>597961604</v>
      </c>
      <c r="G217" s="2">
        <f t="shared" si="13"/>
        <v>0.45476933247701917</v>
      </c>
      <c r="I217" s="3">
        <v>0.45476933247701917</v>
      </c>
    </row>
    <row r="218" spans="1:9" ht="15.75" customHeight="1" x14ac:dyDescent="0.25">
      <c r="A218" s="6" t="s">
        <v>536</v>
      </c>
      <c r="B218" s="6" t="s">
        <v>537</v>
      </c>
      <c r="C218" s="6">
        <v>0</v>
      </c>
      <c r="D218" s="6" t="s">
        <v>538</v>
      </c>
      <c r="E218" s="1">
        <v>87869658</v>
      </c>
      <c r="F218" s="1">
        <v>79726500</v>
      </c>
      <c r="G218" s="2">
        <f t="shared" si="13"/>
        <v>0.9073268499576953</v>
      </c>
      <c r="I218" s="3">
        <v>0.9073268499576953</v>
      </c>
    </row>
    <row r="219" spans="1:9" ht="15.75" customHeight="1" x14ac:dyDescent="0.25">
      <c r="A219" s="6" t="s">
        <v>539</v>
      </c>
      <c r="B219" s="6" t="s">
        <v>540</v>
      </c>
      <c r="C219" s="6">
        <v>0</v>
      </c>
      <c r="D219" s="6" t="s">
        <v>541</v>
      </c>
      <c r="E219" s="1">
        <v>189837375</v>
      </c>
      <c r="F219" s="1">
        <v>189837373</v>
      </c>
      <c r="G219" s="2">
        <f t="shared" si="13"/>
        <v>0.99999998946466684</v>
      </c>
      <c r="I219" s="3">
        <v>0.99999998946466684</v>
      </c>
    </row>
    <row r="220" spans="1:9" ht="15.75" customHeight="1" x14ac:dyDescent="0.25">
      <c r="A220" s="6" t="s">
        <v>542</v>
      </c>
      <c r="B220" s="6" t="s">
        <v>543</v>
      </c>
      <c r="C220" s="6">
        <v>0</v>
      </c>
      <c r="D220" s="6" t="s">
        <v>544</v>
      </c>
      <c r="E220" s="1">
        <v>772543884</v>
      </c>
      <c r="F220" s="1">
        <v>1E-3</v>
      </c>
      <c r="G220" s="2">
        <f t="shared" si="13"/>
        <v>1.2944248484918432E-12</v>
      </c>
      <c r="I220" s="3">
        <v>1.2944248484918432E-12</v>
      </c>
    </row>
    <row r="221" spans="1:9" ht="15.75" customHeight="1" x14ac:dyDescent="0.25">
      <c r="A221" s="6" t="s">
        <v>545</v>
      </c>
      <c r="B221" s="6" t="s">
        <v>546</v>
      </c>
      <c r="C221" s="6">
        <v>0</v>
      </c>
      <c r="D221" s="6" t="s">
        <v>547</v>
      </c>
      <c r="E221" s="1">
        <v>6284705666</v>
      </c>
      <c r="F221" s="1">
        <v>5906208389</v>
      </c>
      <c r="G221" s="2">
        <f t="shared" si="13"/>
        <v>0.93977486025357482</v>
      </c>
      <c r="I221" s="3">
        <v>0.93977486025357482</v>
      </c>
    </row>
    <row r="222" spans="1:9" ht="15.75" customHeight="1" x14ac:dyDescent="0.25">
      <c r="A222" s="6" t="s">
        <v>548</v>
      </c>
      <c r="B222" s="6" t="s">
        <v>549</v>
      </c>
      <c r="C222" s="6">
        <v>0</v>
      </c>
      <c r="D222" s="6" t="s">
        <v>550</v>
      </c>
      <c r="E222" s="1">
        <v>200598500</v>
      </c>
      <c r="F222" s="1">
        <v>195871021</v>
      </c>
      <c r="G222" s="2">
        <f t="shared" si="13"/>
        <v>0.97643312886188083</v>
      </c>
      <c r="I222" s="3">
        <v>0.97643312886188083</v>
      </c>
    </row>
    <row r="223" spans="1:9" ht="15.75" customHeight="1" x14ac:dyDescent="0.25">
      <c r="A223" s="6" t="s">
        <v>551</v>
      </c>
      <c r="B223" s="6" t="s">
        <v>552</v>
      </c>
      <c r="C223" s="6">
        <v>70</v>
      </c>
      <c r="D223" s="6" t="s">
        <v>553</v>
      </c>
      <c r="E223" s="1">
        <v>541913304</v>
      </c>
      <c r="F223" s="1">
        <v>475834683</v>
      </c>
      <c r="G223" s="2">
        <f t="shared" si="13"/>
        <v>0.8780642207669439</v>
      </c>
      <c r="I223" s="3">
        <v>0.8780642207669439</v>
      </c>
    </row>
    <row r="224" spans="1:9" ht="15.75" customHeight="1" x14ac:dyDescent="0.25">
      <c r="A224" s="6" t="s">
        <v>554</v>
      </c>
      <c r="B224" s="6" t="s">
        <v>555</v>
      </c>
      <c r="C224" s="6">
        <v>0</v>
      </c>
      <c r="D224" s="6" t="s">
        <v>556</v>
      </c>
      <c r="E224" s="1">
        <v>15700000</v>
      </c>
      <c r="F224" s="1">
        <v>1E-3</v>
      </c>
      <c r="G224" s="2">
        <f t="shared" si="13"/>
        <v>6.3694267515923563E-11</v>
      </c>
      <c r="I224" s="3">
        <v>6.3694267515923563E-11</v>
      </c>
    </row>
    <row r="225" spans="1:9" ht="15.75" customHeight="1" x14ac:dyDescent="0.25">
      <c r="A225" s="6" t="s">
        <v>557</v>
      </c>
      <c r="B225" s="6" t="s">
        <v>558</v>
      </c>
      <c r="C225" s="6">
        <v>40</v>
      </c>
      <c r="D225" s="6" t="s">
        <v>559</v>
      </c>
      <c r="E225" s="1">
        <v>1149300000</v>
      </c>
      <c r="F225" s="1">
        <v>1075433650</v>
      </c>
      <c r="G225" s="2">
        <f t="shared" si="13"/>
        <v>0.93572926999042894</v>
      </c>
      <c r="I225" s="3">
        <v>0.93572926999042894</v>
      </c>
    </row>
    <row r="226" spans="1:9" ht="15.75" customHeight="1" x14ac:dyDescent="0.25">
      <c r="A226" s="6" t="s">
        <v>560</v>
      </c>
      <c r="B226" s="6" t="s">
        <v>561</v>
      </c>
      <c r="C226" s="6">
        <v>30</v>
      </c>
      <c r="D226" s="6" t="s">
        <v>562</v>
      </c>
      <c r="E226" s="1">
        <v>177156000</v>
      </c>
      <c r="F226" s="1">
        <v>170465208</v>
      </c>
      <c r="G226" s="2">
        <f t="shared" si="13"/>
        <v>0.96223220212693894</v>
      </c>
      <c r="I226" s="3">
        <v>0.96223220212693894</v>
      </c>
    </row>
    <row r="227" spans="1:9" ht="15.75" customHeight="1" x14ac:dyDescent="0.25">
      <c r="A227" s="6" t="s">
        <v>563</v>
      </c>
      <c r="B227" s="6" t="s">
        <v>564</v>
      </c>
      <c r="C227" s="6">
        <v>0</v>
      </c>
      <c r="D227" s="6" t="s">
        <v>565</v>
      </c>
      <c r="E227" s="1">
        <v>70000000</v>
      </c>
      <c r="F227" s="1">
        <v>69000000</v>
      </c>
      <c r="G227" s="2">
        <f t="shared" si="13"/>
        <v>0.98571428571428577</v>
      </c>
      <c r="I227" s="3">
        <v>0.98571428571428577</v>
      </c>
    </row>
    <row r="228" spans="1:9" ht="15.75" customHeight="1" x14ac:dyDescent="0.25">
      <c r="A228" s="6" t="s">
        <v>566</v>
      </c>
      <c r="B228" s="6" t="s">
        <v>567</v>
      </c>
      <c r="C228" s="6">
        <v>120</v>
      </c>
      <c r="D228" s="6" t="s">
        <v>568</v>
      </c>
      <c r="E228" s="1">
        <v>1360226429</v>
      </c>
      <c r="F228" s="1">
        <v>1255088009</v>
      </c>
      <c r="G228" s="2">
        <f t="shared" si="13"/>
        <v>0.92270520719311799</v>
      </c>
      <c r="I228" s="3">
        <v>0.92270520719311799</v>
      </c>
    </row>
    <row r="229" spans="1:9" ht="15.75" customHeight="1" x14ac:dyDescent="0.25">
      <c r="A229" s="6" t="s">
        <v>569</v>
      </c>
      <c r="B229" s="6" t="s">
        <v>570</v>
      </c>
      <c r="C229" s="6">
        <v>0</v>
      </c>
      <c r="D229" s="6" t="s">
        <v>571</v>
      </c>
      <c r="E229" s="1">
        <v>155624000</v>
      </c>
      <c r="F229" s="1">
        <v>151440388</v>
      </c>
      <c r="G229" s="2">
        <f t="shared" si="13"/>
        <v>0.97311717986942892</v>
      </c>
      <c r="I229" s="3">
        <v>0.97311717986942892</v>
      </c>
    </row>
    <row r="230" spans="1:9" ht="15.75" customHeight="1" x14ac:dyDescent="0.25">
      <c r="A230" s="6" t="s">
        <v>572</v>
      </c>
      <c r="B230" s="6" t="s">
        <v>573</v>
      </c>
      <c r="C230" s="6">
        <v>0</v>
      </c>
      <c r="D230" s="6" t="s">
        <v>574</v>
      </c>
      <c r="E230" s="1">
        <v>680671757</v>
      </c>
      <c r="F230" s="1">
        <v>416341875</v>
      </c>
      <c r="G230" s="2">
        <f t="shared" si="13"/>
        <v>0.61166321463812401</v>
      </c>
      <c r="I230" s="3">
        <v>0.61166321463812401</v>
      </c>
    </row>
    <row r="231" spans="1:9" ht="15.75" customHeight="1" x14ac:dyDescent="0.25">
      <c r="A231" s="6" t="s">
        <v>575</v>
      </c>
      <c r="B231" s="6" t="s">
        <v>576</v>
      </c>
      <c r="C231" s="6">
        <v>0</v>
      </c>
      <c r="D231" s="6" t="s">
        <v>577</v>
      </c>
      <c r="E231" s="1">
        <v>10806903644</v>
      </c>
      <c r="F231" s="1">
        <v>10430009261</v>
      </c>
      <c r="G231" s="2">
        <f t="shared" si="13"/>
        <v>0.9651246651755564</v>
      </c>
      <c r="I231" s="3">
        <v>0.9651246651755564</v>
      </c>
    </row>
    <row r="232" spans="1:9" ht="15.75" customHeight="1" x14ac:dyDescent="0.25">
      <c r="A232" s="6" t="s">
        <v>578</v>
      </c>
      <c r="B232" s="6" t="s">
        <v>579</v>
      </c>
      <c r="C232" s="6">
        <v>1</v>
      </c>
      <c r="D232" s="6" t="s">
        <v>580</v>
      </c>
      <c r="E232" s="1">
        <v>1031864080</v>
      </c>
      <c r="F232" s="1">
        <v>995109908</v>
      </c>
      <c r="G232" s="2">
        <f t="shared" si="13"/>
        <v>0.9643808010062721</v>
      </c>
      <c r="I232" s="3">
        <v>0.9643808010062721</v>
      </c>
    </row>
    <row r="233" spans="1:9" ht="15.75" customHeight="1" x14ac:dyDescent="0.25">
      <c r="A233" s="6" t="s">
        <v>581</v>
      </c>
      <c r="B233" s="6" t="s">
        <v>582</v>
      </c>
      <c r="C233" s="6">
        <v>0</v>
      </c>
      <c r="D233" s="6" t="s">
        <v>583</v>
      </c>
      <c r="E233" s="1">
        <v>50000000</v>
      </c>
      <c r="F233" s="1">
        <v>1E-3</v>
      </c>
      <c r="G233" s="2">
        <f t="shared" si="13"/>
        <v>2.0000000000000002E-11</v>
      </c>
      <c r="I233" s="3">
        <v>2.0000000000000002E-11</v>
      </c>
    </row>
    <row r="234" spans="1:9" ht="15.75" customHeight="1" x14ac:dyDescent="0.25">
      <c r="A234" s="6" t="s">
        <v>584</v>
      </c>
      <c r="B234" s="6" t="s">
        <v>585</v>
      </c>
      <c r="C234" s="6">
        <v>2</v>
      </c>
      <c r="D234" s="6" t="s">
        <v>586</v>
      </c>
      <c r="E234" s="1">
        <v>383640000</v>
      </c>
      <c r="F234" s="1">
        <v>383640000</v>
      </c>
      <c r="G234" s="2">
        <f t="shared" si="13"/>
        <v>1</v>
      </c>
      <c r="I234" s="3">
        <v>1</v>
      </c>
    </row>
    <row r="235" spans="1:9" ht="15.75" customHeight="1" x14ac:dyDescent="0.25">
      <c r="A235" s="6" t="s">
        <v>587</v>
      </c>
      <c r="B235" s="6" t="s">
        <v>588</v>
      </c>
      <c r="C235" s="6">
        <v>80</v>
      </c>
      <c r="D235" s="6" t="s">
        <v>589</v>
      </c>
      <c r="E235" s="1">
        <v>1083763182</v>
      </c>
      <c r="F235" s="1">
        <v>1083750938</v>
      </c>
      <c r="G235" s="2">
        <f t="shared" si="13"/>
        <v>0.99998870232888204</v>
      </c>
      <c r="I235" s="3">
        <v>0.99998870232888204</v>
      </c>
    </row>
    <row r="236" spans="1:9" ht="15.75" customHeight="1" x14ac:dyDescent="0.25">
      <c r="A236" s="6" t="s">
        <v>590</v>
      </c>
      <c r="B236" s="6" t="s">
        <v>591</v>
      </c>
      <c r="C236" s="6">
        <v>1</v>
      </c>
      <c r="D236" s="6" t="s">
        <v>592</v>
      </c>
      <c r="E236" s="1">
        <v>170000000</v>
      </c>
      <c r="F236" s="1">
        <v>151534378</v>
      </c>
      <c r="G236" s="2">
        <f t="shared" si="13"/>
        <v>0.89137869411764703</v>
      </c>
      <c r="I236" s="3">
        <v>0.89137869411764703</v>
      </c>
    </row>
    <row r="237" spans="1:9" ht="15.75" customHeight="1" x14ac:dyDescent="0.25">
      <c r="A237" s="6" t="s">
        <v>593</v>
      </c>
      <c r="E237" s="1"/>
      <c r="F237" s="1"/>
      <c r="G237" s="2"/>
      <c r="I237" s="3"/>
    </row>
    <row r="238" spans="1:9" ht="15.75" customHeight="1" x14ac:dyDescent="0.25">
      <c r="A238" s="6" t="s">
        <v>594</v>
      </c>
      <c r="B238" s="6" t="s">
        <v>595</v>
      </c>
      <c r="C238" s="6">
        <v>0.3</v>
      </c>
      <c r="D238" s="6" t="s">
        <v>596</v>
      </c>
      <c r="E238" s="1">
        <v>8372108424</v>
      </c>
      <c r="F238" s="1">
        <v>8372108424</v>
      </c>
      <c r="G238" s="2">
        <f t="shared" ref="G238:G255" si="14">F238/E238</f>
        <v>1</v>
      </c>
      <c r="I238" s="3">
        <v>1</v>
      </c>
    </row>
    <row r="239" spans="1:9" ht="15.75" customHeight="1" x14ac:dyDescent="0.25">
      <c r="A239" s="6" t="s">
        <v>597</v>
      </c>
      <c r="B239" s="6" t="s">
        <v>598</v>
      </c>
      <c r="C239" s="6">
        <v>1</v>
      </c>
      <c r="D239" s="6" t="s">
        <v>599</v>
      </c>
      <c r="E239" s="1">
        <v>176530675</v>
      </c>
      <c r="F239" s="1">
        <v>165410509</v>
      </c>
      <c r="G239" s="2">
        <f t="shared" si="14"/>
        <v>0.93700717453213156</v>
      </c>
      <c r="I239" s="3">
        <v>0.93700717453213156</v>
      </c>
    </row>
    <row r="240" spans="1:9" ht="15.75" customHeight="1" x14ac:dyDescent="0.25">
      <c r="A240" s="6" t="s">
        <v>600</v>
      </c>
      <c r="B240" s="6" t="s">
        <v>601</v>
      </c>
      <c r="C240" s="6">
        <v>49843</v>
      </c>
      <c r="D240" s="6" t="s">
        <v>602</v>
      </c>
      <c r="E240" s="1">
        <v>146417384644</v>
      </c>
      <c r="F240" s="1">
        <v>144887897</v>
      </c>
      <c r="G240" s="2">
        <f t="shared" si="14"/>
        <v>9.8955392047386445E-4</v>
      </c>
      <c r="I240" s="3">
        <v>9.8955392047386445E-4</v>
      </c>
    </row>
    <row r="241" spans="1:9" ht="15.75" customHeight="1" x14ac:dyDescent="0.25">
      <c r="A241" s="6" t="s">
        <v>603</v>
      </c>
      <c r="B241" s="6" t="s">
        <v>604</v>
      </c>
      <c r="C241" s="6">
        <v>12</v>
      </c>
      <c r="D241" s="6" t="s">
        <v>605</v>
      </c>
      <c r="E241" s="1">
        <v>18515647121</v>
      </c>
      <c r="F241" s="1">
        <v>16622072059</v>
      </c>
      <c r="G241" s="2">
        <f t="shared" si="14"/>
        <v>0.89773108929839385</v>
      </c>
      <c r="I241" s="3">
        <v>0.89773108929839385</v>
      </c>
    </row>
    <row r="242" spans="1:9" ht="15.75" customHeight="1" x14ac:dyDescent="0.25">
      <c r="A242" s="6" t="s">
        <v>606</v>
      </c>
      <c r="B242" s="6" t="s">
        <v>607</v>
      </c>
      <c r="C242" s="6">
        <v>100</v>
      </c>
      <c r="D242" s="6" t="s">
        <v>608</v>
      </c>
      <c r="E242" s="1">
        <v>47894994458</v>
      </c>
      <c r="F242" s="1">
        <v>37138155985</v>
      </c>
      <c r="G242" s="2">
        <f t="shared" si="14"/>
        <v>0.77540787727968385</v>
      </c>
      <c r="I242" s="3">
        <v>0.77540787727968385</v>
      </c>
    </row>
    <row r="243" spans="1:9" ht="15.75" customHeight="1" x14ac:dyDescent="0.25">
      <c r="A243" s="6" t="s">
        <v>609</v>
      </c>
      <c r="B243" s="6" t="s">
        <v>610</v>
      </c>
      <c r="C243" s="6">
        <v>100</v>
      </c>
      <c r="D243" s="6" t="s">
        <v>611</v>
      </c>
      <c r="E243" s="1">
        <v>11862309581</v>
      </c>
      <c r="F243" s="1">
        <v>11256093129</v>
      </c>
      <c r="G243" s="2">
        <f t="shared" si="14"/>
        <v>0.94889557991548423</v>
      </c>
      <c r="I243" s="3">
        <v>0.94889557991548423</v>
      </c>
    </row>
    <row r="244" spans="1:9" ht="15.75" customHeight="1" x14ac:dyDescent="0.25">
      <c r="A244" s="6" t="s">
        <v>612</v>
      </c>
      <c r="B244" s="6" t="s">
        <v>613</v>
      </c>
      <c r="C244" s="6">
        <v>35</v>
      </c>
      <c r="D244" s="6" t="s">
        <v>614</v>
      </c>
      <c r="E244" s="1">
        <v>50000000</v>
      </c>
      <c r="F244" s="1">
        <v>47839190</v>
      </c>
      <c r="G244" s="2">
        <f t="shared" si="14"/>
        <v>0.95678379999999996</v>
      </c>
      <c r="I244" s="3">
        <v>0.95678379999999996</v>
      </c>
    </row>
    <row r="245" spans="1:9" ht="15.75" customHeight="1" x14ac:dyDescent="0.25">
      <c r="A245" s="6" t="s">
        <v>615</v>
      </c>
      <c r="B245" s="6" t="s">
        <v>616</v>
      </c>
      <c r="C245" s="6">
        <v>17</v>
      </c>
      <c r="D245" s="6" t="s">
        <v>617</v>
      </c>
      <c r="E245" s="1">
        <v>11828853707</v>
      </c>
      <c r="F245" s="1">
        <v>2473436663</v>
      </c>
      <c r="G245" s="2">
        <f t="shared" si="14"/>
        <v>0.20910197422902324</v>
      </c>
      <c r="I245" s="3">
        <v>0.20910197422902324</v>
      </c>
    </row>
    <row r="246" spans="1:9" ht="15.75" customHeight="1" x14ac:dyDescent="0.25">
      <c r="A246" s="6" t="s">
        <v>618</v>
      </c>
      <c r="B246" s="6" t="s">
        <v>619</v>
      </c>
      <c r="C246" s="6">
        <v>250</v>
      </c>
      <c r="D246" s="6" t="s">
        <v>620</v>
      </c>
      <c r="E246" s="1">
        <v>1056632949</v>
      </c>
      <c r="F246" s="1">
        <v>888834659</v>
      </c>
      <c r="G246" s="2">
        <f t="shared" si="14"/>
        <v>0.84119528909371533</v>
      </c>
      <c r="I246" s="3">
        <v>0.84119528909371533</v>
      </c>
    </row>
    <row r="247" spans="1:9" ht="15.75" customHeight="1" x14ac:dyDescent="0.25">
      <c r="A247" s="6" t="s">
        <v>621</v>
      </c>
      <c r="B247" s="6" t="s">
        <v>622</v>
      </c>
      <c r="C247" s="6">
        <v>1</v>
      </c>
      <c r="D247" s="6" t="s">
        <v>623</v>
      </c>
      <c r="E247" s="1">
        <v>3863112880</v>
      </c>
      <c r="F247" s="1">
        <v>3299488300</v>
      </c>
      <c r="G247" s="2">
        <f t="shared" si="14"/>
        <v>0.85410092909322388</v>
      </c>
      <c r="I247" s="3">
        <v>0.85410092909322388</v>
      </c>
    </row>
    <row r="248" spans="1:9" ht="15.75" customHeight="1" x14ac:dyDescent="0.25">
      <c r="A248" s="6" t="s">
        <v>624</v>
      </c>
      <c r="B248" s="6" t="s">
        <v>625</v>
      </c>
      <c r="C248" s="6">
        <v>1</v>
      </c>
      <c r="D248" s="6" t="s">
        <v>626</v>
      </c>
      <c r="E248" s="1">
        <v>2000000000</v>
      </c>
      <c r="F248" s="1">
        <v>942287758</v>
      </c>
      <c r="G248" s="2">
        <f t="shared" si="14"/>
        <v>0.47114387899999999</v>
      </c>
      <c r="I248" s="3">
        <v>0.47114387899999999</v>
      </c>
    </row>
    <row r="249" spans="1:9" ht="15.75" customHeight="1" x14ac:dyDescent="0.25">
      <c r="A249" s="6" t="s">
        <v>627</v>
      </c>
      <c r="B249" s="6" t="s">
        <v>628</v>
      </c>
      <c r="C249" s="6" t="s">
        <v>629</v>
      </c>
      <c r="D249" s="6" t="s">
        <v>630</v>
      </c>
      <c r="E249" s="1">
        <v>2859448623</v>
      </c>
      <c r="F249" s="1">
        <v>2535236580</v>
      </c>
      <c r="G249" s="2">
        <f t="shared" si="14"/>
        <v>0.88661728684607322</v>
      </c>
      <c r="I249" s="3">
        <v>0.88661728684607322</v>
      </c>
    </row>
    <row r="250" spans="1:9" ht="15.75" customHeight="1" x14ac:dyDescent="0.25">
      <c r="A250" s="6" t="s">
        <v>631</v>
      </c>
      <c r="B250" s="6" t="s">
        <v>632</v>
      </c>
      <c r="C250" s="6">
        <v>1</v>
      </c>
      <c r="D250" s="6" t="s">
        <v>633</v>
      </c>
      <c r="E250" s="1">
        <v>650000000</v>
      </c>
      <c r="F250" s="1">
        <v>160200000</v>
      </c>
      <c r="G250" s="2">
        <f t="shared" si="14"/>
        <v>0.24646153846153845</v>
      </c>
      <c r="I250" s="3">
        <v>0.24646153846153845</v>
      </c>
    </row>
    <row r="251" spans="1:9" ht="15.75" customHeight="1" x14ac:dyDescent="0.25">
      <c r="A251" s="6" t="s">
        <v>634</v>
      </c>
      <c r="B251" s="6" t="s">
        <v>635</v>
      </c>
      <c r="C251" s="6">
        <v>2</v>
      </c>
      <c r="D251" s="6" t="s">
        <v>636</v>
      </c>
      <c r="E251" s="1">
        <v>70000000</v>
      </c>
      <c r="F251" s="1">
        <v>67431350</v>
      </c>
      <c r="G251" s="2">
        <f t="shared" si="14"/>
        <v>0.96330499999999997</v>
      </c>
      <c r="I251" s="3">
        <v>0.96330499999999997</v>
      </c>
    </row>
    <row r="252" spans="1:9" ht="15.75" customHeight="1" x14ac:dyDescent="0.25">
      <c r="A252" s="6" t="s">
        <v>637</v>
      </c>
      <c r="B252" s="6" t="s">
        <v>638</v>
      </c>
      <c r="C252" s="6">
        <v>1</v>
      </c>
      <c r="D252" s="6" t="s">
        <v>639</v>
      </c>
      <c r="E252" s="1">
        <v>200000000</v>
      </c>
      <c r="F252" s="1">
        <v>156690400</v>
      </c>
      <c r="G252" s="2">
        <f t="shared" si="14"/>
        <v>0.78345200000000004</v>
      </c>
      <c r="I252" s="3">
        <v>0.78345200000000004</v>
      </c>
    </row>
    <row r="253" spans="1:9" ht="15.75" customHeight="1" x14ac:dyDescent="0.25">
      <c r="A253" s="6" t="s">
        <v>640</v>
      </c>
      <c r="B253" s="6" t="s">
        <v>641</v>
      </c>
      <c r="C253" s="6">
        <v>2</v>
      </c>
      <c r="D253" s="6" t="s">
        <v>642</v>
      </c>
      <c r="E253" s="1">
        <v>890000000</v>
      </c>
      <c r="F253" s="1">
        <v>1E-3</v>
      </c>
      <c r="G253" s="2">
        <f t="shared" si="14"/>
        <v>1.1235955056179775E-12</v>
      </c>
      <c r="I253" s="3">
        <v>1.1235955056179775E-12</v>
      </c>
    </row>
    <row r="254" spans="1:9" ht="15.75" customHeight="1" x14ac:dyDescent="0.25">
      <c r="A254" s="6" t="s">
        <v>643</v>
      </c>
      <c r="B254" s="6" t="s">
        <v>644</v>
      </c>
      <c r="C254" s="6">
        <v>1</v>
      </c>
      <c r="D254" s="6" t="s">
        <v>645</v>
      </c>
      <c r="E254" s="1">
        <v>890000000</v>
      </c>
      <c r="F254" s="1">
        <v>503322399</v>
      </c>
      <c r="G254" s="2">
        <f t="shared" si="14"/>
        <v>0.56553078539325841</v>
      </c>
      <c r="I254" s="3">
        <v>0.56553078539325841</v>
      </c>
    </row>
    <row r="255" spans="1:9" ht="15.75" customHeight="1" x14ac:dyDescent="0.25">
      <c r="A255" s="6" t="s">
        <v>646</v>
      </c>
      <c r="B255" s="6" t="s">
        <v>647</v>
      </c>
      <c r="C255" s="6">
        <v>1</v>
      </c>
      <c r="D255" s="6" t="s">
        <v>648</v>
      </c>
      <c r="E255" s="1">
        <v>477254112</v>
      </c>
      <c r="F255" s="1">
        <v>266326522</v>
      </c>
      <c r="G255" s="2">
        <f t="shared" si="14"/>
        <v>0.55803924011030837</v>
      </c>
      <c r="I255" s="3">
        <v>0.55803924011030837</v>
      </c>
    </row>
    <row r="256" spans="1:9" ht="15.75" customHeight="1" x14ac:dyDescent="0.25">
      <c r="A256" s="6" t="s">
        <v>649</v>
      </c>
      <c r="B256" s="6" t="s">
        <v>650</v>
      </c>
      <c r="E256" s="1"/>
      <c r="F256" s="1"/>
      <c r="G256" s="2"/>
      <c r="I256" s="3"/>
    </row>
    <row r="257" spans="1:9" ht="15.75" customHeight="1" x14ac:dyDescent="0.25">
      <c r="A257" s="6" t="s">
        <v>651</v>
      </c>
      <c r="B257" s="6" t="s">
        <v>652</v>
      </c>
      <c r="C257" s="6">
        <v>100</v>
      </c>
      <c r="D257" s="6" t="s">
        <v>653</v>
      </c>
      <c r="E257" s="1">
        <v>738061000</v>
      </c>
      <c r="F257" s="1">
        <v>502326684</v>
      </c>
      <c r="G257" s="2">
        <f t="shared" ref="G257:G274" si="15">F257/E257</f>
        <v>0.68060320759395221</v>
      </c>
      <c r="I257" s="3">
        <v>0.68060320759395221</v>
      </c>
    </row>
    <row r="258" spans="1:9" ht="15.75" customHeight="1" x14ac:dyDescent="0.25">
      <c r="A258" s="6" t="s">
        <v>654</v>
      </c>
      <c r="B258" s="6" t="s">
        <v>655</v>
      </c>
      <c r="C258" s="6">
        <v>0</v>
      </c>
      <c r="D258" s="6" t="s">
        <v>656</v>
      </c>
      <c r="E258" s="1">
        <v>1348655760</v>
      </c>
      <c r="F258" s="1">
        <v>1232899356</v>
      </c>
      <c r="G258" s="2">
        <f t="shared" si="15"/>
        <v>0.91416905081842381</v>
      </c>
      <c r="I258" s="3">
        <v>0.91416905081842381</v>
      </c>
    </row>
    <row r="259" spans="1:9" ht="15.75" customHeight="1" x14ac:dyDescent="0.25">
      <c r="A259" s="6" t="s">
        <v>657</v>
      </c>
      <c r="B259" s="6" t="s">
        <v>658</v>
      </c>
      <c r="C259" s="6">
        <v>0</v>
      </c>
      <c r="E259" s="1">
        <v>1E-3</v>
      </c>
      <c r="F259" s="1">
        <v>1E-3</v>
      </c>
      <c r="G259" s="2">
        <f t="shared" si="15"/>
        <v>1</v>
      </c>
      <c r="I259" s="3">
        <v>1</v>
      </c>
    </row>
    <row r="260" spans="1:9" ht="15.75" customHeight="1" x14ac:dyDescent="0.25">
      <c r="A260" s="6" t="s">
        <v>659</v>
      </c>
      <c r="B260" s="6" t="s">
        <v>660</v>
      </c>
      <c r="C260" s="6">
        <v>0</v>
      </c>
      <c r="D260" s="6" t="s">
        <v>661</v>
      </c>
      <c r="E260" s="1">
        <v>3000818285</v>
      </c>
      <c r="F260" s="1">
        <v>2823206424</v>
      </c>
      <c r="G260" s="2">
        <f t="shared" si="15"/>
        <v>0.94081219049889919</v>
      </c>
      <c r="I260" s="3">
        <v>0.94081219049889919</v>
      </c>
    </row>
    <row r="261" spans="1:9" ht="15.75" customHeight="1" x14ac:dyDescent="0.25">
      <c r="A261" s="6" t="s">
        <v>662</v>
      </c>
      <c r="B261" s="6" t="s">
        <v>663</v>
      </c>
      <c r="C261" s="6">
        <v>22</v>
      </c>
      <c r="D261" s="6" t="s">
        <v>664</v>
      </c>
      <c r="E261" s="1">
        <v>250000000</v>
      </c>
      <c r="F261" s="1">
        <v>249657562</v>
      </c>
      <c r="G261" s="2">
        <f t="shared" si="15"/>
        <v>0.998630248</v>
      </c>
      <c r="I261" s="3">
        <v>0.998630248</v>
      </c>
    </row>
    <row r="262" spans="1:9" ht="15.75" customHeight="1" x14ac:dyDescent="0.25">
      <c r="A262" s="6" t="s">
        <v>665</v>
      </c>
      <c r="B262" s="6" t="s">
        <v>666</v>
      </c>
      <c r="C262" s="6">
        <v>13878</v>
      </c>
      <c r="D262" s="6" t="s">
        <v>667</v>
      </c>
      <c r="E262" s="1">
        <v>3066414411</v>
      </c>
      <c r="F262" s="1">
        <v>3038617256</v>
      </c>
      <c r="G262" s="2">
        <f t="shared" si="15"/>
        <v>0.99093496466091324</v>
      </c>
      <c r="I262" s="3">
        <v>0.99093496466091324</v>
      </c>
    </row>
    <row r="263" spans="1:9" ht="15.75" customHeight="1" x14ac:dyDescent="0.25">
      <c r="A263" s="6" t="s">
        <v>668</v>
      </c>
      <c r="B263" s="6" t="s">
        <v>669</v>
      </c>
      <c r="C263" s="6">
        <v>4868</v>
      </c>
      <c r="D263" s="6" t="s">
        <v>670</v>
      </c>
      <c r="E263" s="1">
        <v>1475142996</v>
      </c>
      <c r="F263" s="1">
        <v>1464355</v>
      </c>
      <c r="G263" s="2">
        <f t="shared" si="15"/>
        <v>9.926868133941912E-4</v>
      </c>
      <c r="I263" s="3">
        <v>9.926868133941912E-4</v>
      </c>
    </row>
    <row r="264" spans="1:9" ht="15.75" customHeight="1" x14ac:dyDescent="0.25">
      <c r="A264" s="6" t="s">
        <v>671</v>
      </c>
      <c r="B264" s="6" t="s">
        <v>672</v>
      </c>
      <c r="C264" s="6">
        <v>3.9049999999999998</v>
      </c>
      <c r="D264" s="6" t="s">
        <v>673</v>
      </c>
      <c r="E264" s="1">
        <v>2064905365</v>
      </c>
      <c r="F264" s="1">
        <v>2050865365</v>
      </c>
      <c r="G264" s="2">
        <f t="shared" si="15"/>
        <v>0.99320065692211512</v>
      </c>
      <c r="I264" s="3">
        <v>0.99320065692211512</v>
      </c>
    </row>
    <row r="265" spans="1:9" ht="15.75" customHeight="1" x14ac:dyDescent="0.25">
      <c r="A265" s="6" t="s">
        <v>674</v>
      </c>
      <c r="B265" s="6" t="s">
        <v>675</v>
      </c>
      <c r="C265" s="6">
        <v>0</v>
      </c>
      <c r="D265" s="6" t="s">
        <v>676</v>
      </c>
      <c r="E265" s="1">
        <v>699215104</v>
      </c>
      <c r="F265" s="1">
        <v>403851639</v>
      </c>
      <c r="G265" s="2">
        <f t="shared" si="15"/>
        <v>0.57757854012261156</v>
      </c>
      <c r="I265" s="3">
        <v>0.57757854012261156</v>
      </c>
    </row>
    <row r="266" spans="1:9" ht="15.75" customHeight="1" x14ac:dyDescent="0.25">
      <c r="A266" s="6" t="s">
        <v>677</v>
      </c>
      <c r="B266" s="6" t="s">
        <v>678</v>
      </c>
      <c r="C266" s="6">
        <v>0</v>
      </c>
      <c r="D266" s="6" t="s">
        <v>679</v>
      </c>
      <c r="E266" s="1">
        <v>160000000</v>
      </c>
      <c r="F266" s="1">
        <v>159642195</v>
      </c>
      <c r="G266" s="2">
        <f t="shared" si="15"/>
        <v>0.99776371875000003</v>
      </c>
      <c r="I266" s="3">
        <v>0.99776371875000003</v>
      </c>
    </row>
    <row r="267" spans="1:9" ht="15.75" customHeight="1" x14ac:dyDescent="0.25">
      <c r="A267" s="6" t="s">
        <v>680</v>
      </c>
      <c r="B267" s="6" t="s">
        <v>681</v>
      </c>
      <c r="C267" s="6">
        <v>5</v>
      </c>
      <c r="D267" s="6" t="s">
        <v>682</v>
      </c>
      <c r="E267" s="1">
        <v>1094587500</v>
      </c>
      <c r="F267" s="1">
        <v>94587500</v>
      </c>
      <c r="G267" s="2">
        <f t="shared" si="15"/>
        <v>8.6413831694588147E-2</v>
      </c>
      <c r="I267" s="3">
        <v>8.6413831694588147E-2</v>
      </c>
    </row>
    <row r="268" spans="1:9" ht="15.75" customHeight="1" x14ac:dyDescent="0.25">
      <c r="A268" s="6" t="s">
        <v>683</v>
      </c>
      <c r="B268" s="6" t="s">
        <v>684</v>
      </c>
      <c r="C268" s="6">
        <v>639</v>
      </c>
      <c r="D268" s="6" t="s">
        <v>685</v>
      </c>
      <c r="E268" s="1">
        <v>775676196</v>
      </c>
      <c r="F268" s="1">
        <v>682856018</v>
      </c>
      <c r="G268" s="2">
        <f t="shared" si="15"/>
        <v>0.88033643615898716</v>
      </c>
      <c r="I268" s="3">
        <v>0.88033643615898716</v>
      </c>
    </row>
    <row r="269" spans="1:9" ht="15.75" customHeight="1" x14ac:dyDescent="0.25">
      <c r="A269" s="6" t="s">
        <v>686</v>
      </c>
      <c r="B269" s="6" t="s">
        <v>687</v>
      </c>
      <c r="C269" s="6">
        <v>1860</v>
      </c>
      <c r="D269" s="6" t="s">
        <v>688</v>
      </c>
      <c r="E269" s="1">
        <v>2482174408</v>
      </c>
      <c r="F269" s="1">
        <v>2339669673</v>
      </c>
      <c r="G269" s="2">
        <f t="shared" si="15"/>
        <v>0.94258875019389854</v>
      </c>
      <c r="I269" s="3">
        <v>0.94258875019389854</v>
      </c>
    </row>
    <row r="270" spans="1:9" ht="15.75" customHeight="1" x14ac:dyDescent="0.25">
      <c r="A270" s="6" t="s">
        <v>689</v>
      </c>
      <c r="B270" s="6" t="s">
        <v>690</v>
      </c>
      <c r="C270" s="6">
        <v>0</v>
      </c>
      <c r="D270" s="6" t="s">
        <v>691</v>
      </c>
      <c r="E270" s="1">
        <v>3498250000</v>
      </c>
      <c r="F270" s="1">
        <v>2384155819</v>
      </c>
      <c r="G270" s="2">
        <f t="shared" si="15"/>
        <v>0.68152814092760661</v>
      </c>
      <c r="I270" s="3">
        <v>0.68152814092760661</v>
      </c>
    </row>
    <row r="271" spans="1:9" ht="15.75" customHeight="1" x14ac:dyDescent="0.25">
      <c r="A271" s="6" t="s">
        <v>692</v>
      </c>
      <c r="B271" s="6" t="s">
        <v>693</v>
      </c>
      <c r="C271" s="6">
        <v>0</v>
      </c>
      <c r="D271" s="6" t="s">
        <v>694</v>
      </c>
      <c r="E271" s="1">
        <v>256327104</v>
      </c>
      <c r="F271" s="1">
        <v>255546300</v>
      </c>
      <c r="G271" s="2">
        <f t="shared" si="15"/>
        <v>0.9969538765592264</v>
      </c>
      <c r="I271" s="3">
        <v>0.9969538765592264</v>
      </c>
    </row>
    <row r="272" spans="1:9" ht="15.75" customHeight="1" x14ac:dyDescent="0.25">
      <c r="A272" s="6" t="s">
        <v>695</v>
      </c>
      <c r="B272" s="6" t="s">
        <v>696</v>
      </c>
      <c r="C272" s="6">
        <v>1077</v>
      </c>
      <c r="D272" s="6" t="s">
        <v>697</v>
      </c>
      <c r="E272" s="1">
        <v>386873660</v>
      </c>
      <c r="F272" s="1">
        <v>385263660</v>
      </c>
      <c r="G272" s="2">
        <f t="shared" si="15"/>
        <v>0.99583843469726008</v>
      </c>
      <c r="I272" s="3">
        <v>0.99583843469726008</v>
      </c>
    </row>
    <row r="273" spans="1:9" ht="15.75" customHeight="1" x14ac:dyDescent="0.25">
      <c r="A273" s="6" t="s">
        <v>698</v>
      </c>
      <c r="B273" s="6" t="s">
        <v>699</v>
      </c>
      <c r="C273" s="6">
        <v>2900</v>
      </c>
      <c r="D273" s="6" t="s">
        <v>700</v>
      </c>
      <c r="E273" s="1">
        <v>480400000</v>
      </c>
      <c r="F273" s="1">
        <v>476026500</v>
      </c>
      <c r="G273" s="2">
        <f t="shared" si="15"/>
        <v>0.99089612822647799</v>
      </c>
      <c r="I273" s="3">
        <v>0.99089612822647799</v>
      </c>
    </row>
    <row r="274" spans="1:9" ht="15.75" customHeight="1" x14ac:dyDescent="0.25">
      <c r="A274" s="6" t="s">
        <v>701</v>
      </c>
      <c r="B274" s="6" t="s">
        <v>702</v>
      </c>
      <c r="C274" s="6">
        <v>9</v>
      </c>
      <c r="D274" s="6" t="s">
        <v>703</v>
      </c>
      <c r="E274" s="1">
        <v>638866840</v>
      </c>
      <c r="F274" s="1">
        <v>608379099</v>
      </c>
      <c r="G274" s="2">
        <f t="shared" si="15"/>
        <v>0.95227841063092267</v>
      </c>
      <c r="I274" s="3">
        <v>0.95227841063092267</v>
      </c>
    </row>
    <row r="275" spans="1:9" ht="15.75" customHeight="1" x14ac:dyDescent="0.25">
      <c r="A275" s="6" t="s">
        <v>704</v>
      </c>
      <c r="E275" s="1"/>
      <c r="F275" s="1"/>
      <c r="G275" s="2"/>
      <c r="I275" s="3"/>
    </row>
    <row r="276" spans="1:9" ht="15.75" customHeight="1" x14ac:dyDescent="0.25">
      <c r="A276" s="6" t="s">
        <v>705</v>
      </c>
      <c r="B276" s="6" t="s">
        <v>706</v>
      </c>
      <c r="C276" s="6">
        <v>0</v>
      </c>
      <c r="D276" s="6" t="s">
        <v>707</v>
      </c>
      <c r="E276" s="1">
        <v>2217200000</v>
      </c>
      <c r="F276" s="1">
        <v>2144191842</v>
      </c>
      <c r="G276" s="2">
        <f t="shared" ref="G276:G317" si="16">F276/E276</f>
        <v>0.96707191141980875</v>
      </c>
      <c r="I276" s="3">
        <v>0.96707191141980875</v>
      </c>
    </row>
    <row r="277" spans="1:9" ht="15.75" customHeight="1" x14ac:dyDescent="0.25">
      <c r="A277" s="6" t="s">
        <v>708</v>
      </c>
      <c r="B277" s="6" t="s">
        <v>709</v>
      </c>
      <c r="C277" s="6">
        <v>0</v>
      </c>
      <c r="D277" s="6" t="s">
        <v>710</v>
      </c>
      <c r="E277" s="1">
        <v>230000000</v>
      </c>
      <c r="F277" s="1">
        <v>229999998</v>
      </c>
      <c r="G277" s="2">
        <f t="shared" si="16"/>
        <v>0.9999999913043478</v>
      </c>
      <c r="I277" s="3">
        <v>0.9999999913043478</v>
      </c>
    </row>
    <row r="278" spans="1:9" ht="15.75" customHeight="1" x14ac:dyDescent="0.25">
      <c r="A278" s="6" t="s">
        <v>711</v>
      </c>
      <c r="B278" s="6" t="s">
        <v>712</v>
      </c>
      <c r="C278" s="6">
        <v>0.8</v>
      </c>
      <c r="D278" s="6" t="s">
        <v>713</v>
      </c>
      <c r="E278" s="1">
        <v>250000000</v>
      </c>
      <c r="F278" s="1">
        <v>250000000</v>
      </c>
      <c r="G278" s="2">
        <f t="shared" si="16"/>
        <v>1</v>
      </c>
      <c r="I278" s="3">
        <v>1</v>
      </c>
    </row>
    <row r="279" spans="1:9" ht="15.75" customHeight="1" x14ac:dyDescent="0.25">
      <c r="A279" s="6" t="s">
        <v>714</v>
      </c>
      <c r="B279" s="6" t="s">
        <v>715</v>
      </c>
      <c r="C279" s="6">
        <v>0</v>
      </c>
      <c r="D279" s="6" t="s">
        <v>716</v>
      </c>
      <c r="E279" s="1">
        <v>420000000</v>
      </c>
      <c r="F279" s="1">
        <v>419940499</v>
      </c>
      <c r="G279" s="2">
        <f t="shared" si="16"/>
        <v>0.99985833095238097</v>
      </c>
      <c r="I279" s="3">
        <v>0.99985833095238097</v>
      </c>
    </row>
    <row r="280" spans="1:9" ht="15.75" customHeight="1" x14ac:dyDescent="0.25">
      <c r="A280" s="6" t="s">
        <v>717</v>
      </c>
      <c r="B280" s="6" t="s">
        <v>718</v>
      </c>
      <c r="C280" s="6">
        <v>4</v>
      </c>
      <c r="D280" s="6" t="s">
        <v>719</v>
      </c>
      <c r="E280" s="1">
        <v>27274723701</v>
      </c>
      <c r="F280" s="1">
        <v>26689402231</v>
      </c>
      <c r="G280" s="2">
        <f t="shared" si="16"/>
        <v>0.9785397837053601</v>
      </c>
      <c r="I280" s="3">
        <v>0.9785397837053601</v>
      </c>
    </row>
    <row r="281" spans="1:9" ht="15.75" customHeight="1" x14ac:dyDescent="0.25">
      <c r="A281" s="6" t="s">
        <v>720</v>
      </c>
      <c r="B281" s="6" t="s">
        <v>721</v>
      </c>
      <c r="C281" s="6">
        <v>0</v>
      </c>
      <c r="D281" s="6" t="s">
        <v>722</v>
      </c>
      <c r="E281" s="1">
        <v>350000000</v>
      </c>
      <c r="F281" s="1">
        <v>349999998</v>
      </c>
      <c r="G281" s="2">
        <f t="shared" si="16"/>
        <v>0.99999999428571429</v>
      </c>
      <c r="I281" s="3">
        <v>0.99999999428571429</v>
      </c>
    </row>
    <row r="282" spans="1:9" ht="15.75" customHeight="1" x14ac:dyDescent="0.25">
      <c r="A282" s="6" t="s">
        <v>723</v>
      </c>
      <c r="B282" s="6" t="s">
        <v>724</v>
      </c>
      <c r="C282" s="6">
        <v>0</v>
      </c>
      <c r="D282" s="6" t="s">
        <v>725</v>
      </c>
      <c r="E282" s="1">
        <v>300000000</v>
      </c>
      <c r="F282" s="1">
        <v>267348712</v>
      </c>
      <c r="G282" s="2">
        <f t="shared" si="16"/>
        <v>0.89116237333333337</v>
      </c>
      <c r="I282" s="3">
        <v>0.89116237333333337</v>
      </c>
    </row>
    <row r="283" spans="1:9" ht="15.75" customHeight="1" x14ac:dyDescent="0.25">
      <c r="A283" s="6" t="s">
        <v>726</v>
      </c>
      <c r="B283" s="6" t="s">
        <v>727</v>
      </c>
      <c r="C283" s="6">
        <v>0</v>
      </c>
      <c r="D283" s="6" t="s">
        <v>728</v>
      </c>
      <c r="E283" s="1">
        <v>160000000</v>
      </c>
      <c r="F283" s="1">
        <v>159817000</v>
      </c>
      <c r="G283" s="2">
        <f t="shared" si="16"/>
        <v>0.99885625</v>
      </c>
      <c r="I283" s="3">
        <v>0.99885625</v>
      </c>
    </row>
    <row r="284" spans="1:9" ht="15.75" customHeight="1" x14ac:dyDescent="0.25">
      <c r="A284" s="6" t="s">
        <v>729</v>
      </c>
      <c r="B284" s="6" t="s">
        <v>730</v>
      </c>
      <c r="C284" s="6">
        <v>1860</v>
      </c>
      <c r="D284" s="6" t="s">
        <v>731</v>
      </c>
      <c r="E284" s="1">
        <v>18880642759</v>
      </c>
      <c r="F284" s="1">
        <v>10453541984</v>
      </c>
      <c r="G284" s="2">
        <f t="shared" si="16"/>
        <v>0.55366451859892429</v>
      </c>
      <c r="I284" s="3">
        <v>0.55366451859892429</v>
      </c>
    </row>
    <row r="285" spans="1:9" ht="15.75" customHeight="1" x14ac:dyDescent="0.25">
      <c r="A285" s="6" t="s">
        <v>732</v>
      </c>
      <c r="B285" s="6" t="s">
        <v>733</v>
      </c>
      <c r="C285" s="6">
        <v>0</v>
      </c>
      <c r="D285" s="6" t="s">
        <v>734</v>
      </c>
      <c r="E285" s="1">
        <v>240000000</v>
      </c>
      <c r="F285" s="1">
        <v>240000000</v>
      </c>
      <c r="G285" s="2">
        <f t="shared" si="16"/>
        <v>1</v>
      </c>
      <c r="I285" s="3">
        <v>1</v>
      </c>
    </row>
    <row r="286" spans="1:9" ht="15.75" customHeight="1" x14ac:dyDescent="0.25">
      <c r="A286" s="6" t="s">
        <v>735</v>
      </c>
      <c r="B286" s="6" t="s">
        <v>736</v>
      </c>
      <c r="C286" s="6">
        <v>0</v>
      </c>
      <c r="D286" s="6" t="s">
        <v>737</v>
      </c>
      <c r="E286" s="1">
        <v>80000000</v>
      </c>
      <c r="F286" s="1">
        <v>61096048</v>
      </c>
      <c r="G286" s="2">
        <f t="shared" si="16"/>
        <v>0.76370059999999995</v>
      </c>
      <c r="I286" s="3">
        <v>0.76370059999999995</v>
      </c>
    </row>
    <row r="287" spans="1:9" ht="15.75" customHeight="1" x14ac:dyDescent="0.25">
      <c r="A287" s="6" t="s">
        <v>738</v>
      </c>
      <c r="B287" s="6" t="s">
        <v>739</v>
      </c>
      <c r="C287" s="6">
        <v>1</v>
      </c>
      <c r="D287" s="6" t="s">
        <v>740</v>
      </c>
      <c r="E287" s="1">
        <v>78001000000</v>
      </c>
      <c r="F287" s="1">
        <v>78001000000</v>
      </c>
      <c r="G287" s="2">
        <f t="shared" si="16"/>
        <v>1</v>
      </c>
      <c r="I287" s="3">
        <v>1</v>
      </c>
    </row>
    <row r="288" spans="1:9" ht="15.75" customHeight="1" x14ac:dyDescent="0.25">
      <c r="A288" s="6" t="s">
        <v>741</v>
      </c>
      <c r="B288" s="6" t="s">
        <v>742</v>
      </c>
      <c r="C288" s="6">
        <v>1</v>
      </c>
      <c r="D288" s="6" t="s">
        <v>743</v>
      </c>
      <c r="E288" s="1">
        <v>1344020000</v>
      </c>
      <c r="F288" s="1">
        <v>906024000</v>
      </c>
      <c r="G288" s="2">
        <f t="shared" si="16"/>
        <v>0.67411496852725405</v>
      </c>
      <c r="I288" s="3">
        <v>0.67411496852725405</v>
      </c>
    </row>
    <row r="289" spans="1:9" ht="15.75" customHeight="1" x14ac:dyDescent="0.25">
      <c r="A289" s="6" t="s">
        <v>741</v>
      </c>
      <c r="B289" s="6" t="s">
        <v>742</v>
      </c>
      <c r="C289" s="6">
        <v>1</v>
      </c>
      <c r="D289" s="6" t="s">
        <v>744</v>
      </c>
      <c r="E289" s="1">
        <v>757889266</v>
      </c>
      <c r="F289" s="1">
        <v>390803710</v>
      </c>
      <c r="G289" s="2">
        <f t="shared" si="16"/>
        <v>0.5156475062149779</v>
      </c>
      <c r="I289" s="3">
        <v>0.5156475062149779</v>
      </c>
    </row>
    <row r="290" spans="1:9" ht="15.75" customHeight="1" x14ac:dyDescent="0.25">
      <c r="A290" s="6" t="s">
        <v>745</v>
      </c>
      <c r="B290" s="6" t="s">
        <v>742</v>
      </c>
      <c r="C290" s="6">
        <v>1</v>
      </c>
      <c r="D290" s="6" t="s">
        <v>746</v>
      </c>
      <c r="E290" s="1">
        <v>52841824807</v>
      </c>
      <c r="F290" s="1">
        <v>48409510391</v>
      </c>
      <c r="G290" s="2">
        <f t="shared" si="16"/>
        <v>0.91612109475422876</v>
      </c>
      <c r="I290" s="3">
        <v>0.91612109475422876</v>
      </c>
    </row>
    <row r="291" spans="1:9" ht="15.75" customHeight="1" x14ac:dyDescent="0.25">
      <c r="A291" s="6" t="s">
        <v>745</v>
      </c>
      <c r="B291" s="6" t="s">
        <v>742</v>
      </c>
      <c r="C291" s="6">
        <v>1</v>
      </c>
      <c r="D291" s="6" t="s">
        <v>747</v>
      </c>
      <c r="E291" s="1">
        <v>1960000000</v>
      </c>
      <c r="F291" s="1">
        <v>1959978589</v>
      </c>
      <c r="G291" s="2">
        <f t="shared" si="16"/>
        <v>0.99998907602040821</v>
      </c>
      <c r="I291" s="3">
        <v>0.99998907602040821</v>
      </c>
    </row>
    <row r="292" spans="1:9" ht="15.75" customHeight="1" x14ac:dyDescent="0.25">
      <c r="A292" s="6" t="s">
        <v>745</v>
      </c>
      <c r="B292" s="6" t="s">
        <v>742</v>
      </c>
      <c r="C292" s="6">
        <v>1</v>
      </c>
      <c r="D292" s="6" t="s">
        <v>748</v>
      </c>
      <c r="E292" s="1">
        <v>200000000</v>
      </c>
      <c r="F292" s="1">
        <v>16865343</v>
      </c>
      <c r="G292" s="2">
        <f t="shared" si="16"/>
        <v>8.4326714999999997E-2</v>
      </c>
      <c r="I292" s="3">
        <v>8.4326714999999997E-2</v>
      </c>
    </row>
    <row r="293" spans="1:9" ht="15.75" customHeight="1" x14ac:dyDescent="0.25">
      <c r="A293" s="6" t="s">
        <v>745</v>
      </c>
      <c r="B293" s="6" t="s">
        <v>742</v>
      </c>
      <c r="C293" s="6">
        <v>1</v>
      </c>
      <c r="D293" s="6" t="s">
        <v>749</v>
      </c>
      <c r="E293" s="1">
        <v>450000000</v>
      </c>
      <c r="F293" s="1">
        <v>250000000</v>
      </c>
      <c r="G293" s="2">
        <f t="shared" si="16"/>
        <v>0.55555555555555558</v>
      </c>
      <c r="I293" s="3">
        <v>0.55555555555555558</v>
      </c>
    </row>
    <row r="294" spans="1:9" ht="15.75" customHeight="1" x14ac:dyDescent="0.25">
      <c r="A294" s="6" t="s">
        <v>745</v>
      </c>
      <c r="B294" s="6" t="s">
        <v>742</v>
      </c>
      <c r="C294" s="6">
        <v>1</v>
      </c>
      <c r="D294" s="6" t="s">
        <v>750</v>
      </c>
      <c r="E294" s="1">
        <v>80000000</v>
      </c>
      <c r="F294" s="1">
        <v>51287215</v>
      </c>
      <c r="G294" s="2">
        <f t="shared" si="16"/>
        <v>0.64109018750000002</v>
      </c>
      <c r="I294" s="3">
        <v>0.64109018750000002</v>
      </c>
    </row>
    <row r="295" spans="1:9" ht="15.75" customHeight="1" x14ac:dyDescent="0.25">
      <c r="A295" s="6" t="s">
        <v>745</v>
      </c>
      <c r="B295" s="6" t="s">
        <v>742</v>
      </c>
      <c r="C295" s="6">
        <v>1</v>
      </c>
      <c r="D295" s="6" t="s">
        <v>751</v>
      </c>
      <c r="E295" s="1">
        <v>54624017</v>
      </c>
      <c r="F295" s="1">
        <v>50000000</v>
      </c>
      <c r="G295" s="2">
        <f t="shared" si="16"/>
        <v>0.91534827986012091</v>
      </c>
      <c r="I295" s="3">
        <v>0.91534827986012091</v>
      </c>
    </row>
    <row r="296" spans="1:9" ht="15.75" customHeight="1" x14ac:dyDescent="0.25">
      <c r="A296" s="6" t="s">
        <v>745</v>
      </c>
      <c r="B296" s="6" t="s">
        <v>742</v>
      </c>
      <c r="C296" s="6">
        <v>1</v>
      </c>
      <c r="D296" s="6" t="s">
        <v>752</v>
      </c>
      <c r="E296" s="1">
        <v>90000000</v>
      </c>
      <c r="F296" s="1">
        <v>71100512</v>
      </c>
      <c r="G296" s="2">
        <f t="shared" si="16"/>
        <v>0.79000568888888889</v>
      </c>
      <c r="I296" s="3">
        <v>0.79000568888888889</v>
      </c>
    </row>
    <row r="297" spans="1:9" ht="15.75" customHeight="1" x14ac:dyDescent="0.25">
      <c r="A297" s="6" t="s">
        <v>745</v>
      </c>
      <c r="B297" s="6" t="s">
        <v>742</v>
      </c>
      <c r="C297" s="6">
        <v>1</v>
      </c>
      <c r="D297" s="6" t="s">
        <v>753</v>
      </c>
      <c r="E297" s="1">
        <v>504091258</v>
      </c>
      <c r="F297" s="1">
        <v>504091258</v>
      </c>
      <c r="G297" s="2">
        <f t="shared" si="16"/>
        <v>1</v>
      </c>
      <c r="I297" s="3">
        <v>1</v>
      </c>
    </row>
    <row r="298" spans="1:9" ht="15.75" customHeight="1" x14ac:dyDescent="0.25">
      <c r="A298" s="6" t="s">
        <v>754</v>
      </c>
      <c r="B298" s="6" t="s">
        <v>755</v>
      </c>
      <c r="C298" s="6">
        <v>1</v>
      </c>
      <c r="D298" s="6" t="s">
        <v>756</v>
      </c>
      <c r="E298" s="1">
        <v>2300000000</v>
      </c>
      <c r="F298" s="1">
        <v>2027004915</v>
      </c>
      <c r="G298" s="2">
        <f t="shared" si="16"/>
        <v>0.88130648478260865</v>
      </c>
      <c r="I298" s="3">
        <v>0.88130648478260865</v>
      </c>
    </row>
    <row r="299" spans="1:9" ht="15.75" customHeight="1" x14ac:dyDescent="0.25">
      <c r="A299" s="6" t="s">
        <v>757</v>
      </c>
      <c r="B299" s="6" t="s">
        <v>758</v>
      </c>
      <c r="C299" s="6">
        <v>1</v>
      </c>
      <c r="D299" s="6" t="s">
        <v>759</v>
      </c>
      <c r="E299" s="1">
        <v>1125000000</v>
      </c>
      <c r="F299" s="1">
        <v>807826922</v>
      </c>
      <c r="G299" s="2">
        <f t="shared" si="16"/>
        <v>0.7180683751111111</v>
      </c>
      <c r="I299" s="3">
        <v>0.7180683751111111</v>
      </c>
    </row>
    <row r="300" spans="1:9" ht="15.75" customHeight="1" x14ac:dyDescent="0.25">
      <c r="A300" s="6" t="s">
        <v>760</v>
      </c>
      <c r="B300" s="6" t="s">
        <v>761</v>
      </c>
      <c r="C300" s="6">
        <v>1</v>
      </c>
      <c r="D300" s="6" t="s">
        <v>762</v>
      </c>
      <c r="E300" s="1">
        <v>8020000000</v>
      </c>
      <c r="F300" s="1">
        <v>4393619596</v>
      </c>
      <c r="G300" s="2">
        <f t="shared" si="16"/>
        <v>0.5478328673316708</v>
      </c>
      <c r="I300" s="3">
        <v>0.5478328673316708</v>
      </c>
    </row>
    <row r="301" spans="1:9" ht="15.75" customHeight="1" x14ac:dyDescent="0.25">
      <c r="A301" s="6" t="s">
        <v>763</v>
      </c>
      <c r="B301" s="6" t="s">
        <v>764</v>
      </c>
      <c r="C301" s="6">
        <v>1</v>
      </c>
      <c r="D301" s="6" t="s">
        <v>765</v>
      </c>
      <c r="E301" s="1">
        <v>20000000</v>
      </c>
      <c r="F301" s="1">
        <v>9470000</v>
      </c>
      <c r="G301" s="2">
        <f t="shared" si="16"/>
        <v>0.47349999999999998</v>
      </c>
      <c r="I301" s="3">
        <v>0.47349999999999998</v>
      </c>
    </row>
    <row r="302" spans="1:9" ht="15.75" customHeight="1" x14ac:dyDescent="0.25">
      <c r="A302" s="6" t="s">
        <v>766</v>
      </c>
      <c r="B302" s="6" t="s">
        <v>767</v>
      </c>
      <c r="C302" s="6">
        <v>1</v>
      </c>
      <c r="D302" s="6" t="s">
        <v>768</v>
      </c>
      <c r="E302" s="1">
        <v>200000000</v>
      </c>
      <c r="F302" s="1">
        <v>194210343</v>
      </c>
      <c r="G302" s="2">
        <f t="shared" si="16"/>
        <v>0.97105171499999998</v>
      </c>
      <c r="I302" s="3">
        <v>0.97105171499999998</v>
      </c>
    </row>
    <row r="303" spans="1:9" ht="15.75" customHeight="1" x14ac:dyDescent="0.25">
      <c r="A303" s="6" t="s">
        <v>766</v>
      </c>
      <c r="B303" s="6" t="s">
        <v>767</v>
      </c>
      <c r="C303" s="6">
        <v>1</v>
      </c>
      <c r="D303" s="6" t="s">
        <v>769</v>
      </c>
      <c r="E303" s="1">
        <v>100000000</v>
      </c>
      <c r="F303" s="1">
        <v>44849999</v>
      </c>
      <c r="G303" s="2">
        <f t="shared" si="16"/>
        <v>0.44849999000000002</v>
      </c>
      <c r="I303" s="3">
        <v>0.44849999000000002</v>
      </c>
    </row>
    <row r="304" spans="1:9" ht="15.75" customHeight="1" x14ac:dyDescent="0.25">
      <c r="A304" s="6" t="s">
        <v>766</v>
      </c>
      <c r="B304" s="6" t="s">
        <v>767</v>
      </c>
      <c r="C304" s="6">
        <v>1</v>
      </c>
      <c r="D304" s="6" t="s">
        <v>770</v>
      </c>
      <c r="E304" s="1">
        <v>435000000</v>
      </c>
      <c r="F304" s="1">
        <v>411712079</v>
      </c>
      <c r="G304" s="2">
        <f t="shared" si="16"/>
        <v>0.94646454942528735</v>
      </c>
      <c r="I304" s="3">
        <v>0.94646454942528735</v>
      </c>
    </row>
    <row r="305" spans="1:15" ht="15.75" customHeight="1" x14ac:dyDescent="0.25">
      <c r="A305" s="6" t="s">
        <v>766</v>
      </c>
      <c r="B305" s="6" t="s">
        <v>767</v>
      </c>
      <c r="C305" s="6">
        <v>1</v>
      </c>
      <c r="D305" s="6" t="s">
        <v>771</v>
      </c>
      <c r="E305" s="1">
        <v>104004927</v>
      </c>
      <c r="F305" s="1">
        <v>89559000</v>
      </c>
      <c r="G305" s="2">
        <f t="shared" si="16"/>
        <v>0.86110343599395056</v>
      </c>
      <c r="I305" s="3">
        <v>0.86110343599395056</v>
      </c>
    </row>
    <row r="306" spans="1:15" ht="15.75" customHeight="1" x14ac:dyDescent="0.25">
      <c r="A306" s="6" t="s">
        <v>772</v>
      </c>
      <c r="B306" s="6" t="s">
        <v>773</v>
      </c>
      <c r="C306" s="6">
        <v>1</v>
      </c>
      <c r="D306" s="6" t="s">
        <v>774</v>
      </c>
      <c r="E306" s="1">
        <v>17605365183</v>
      </c>
      <c r="F306" s="1">
        <v>0</v>
      </c>
      <c r="G306" s="2">
        <f t="shared" si="16"/>
        <v>0</v>
      </c>
      <c r="I306" s="3">
        <v>0</v>
      </c>
    </row>
    <row r="307" spans="1:15" ht="15.75" customHeight="1" x14ac:dyDescent="0.25">
      <c r="A307" s="6" t="s">
        <v>772</v>
      </c>
      <c r="B307" s="6" t="s">
        <v>773</v>
      </c>
      <c r="C307" s="6">
        <v>1</v>
      </c>
      <c r="D307" s="6" t="s">
        <v>775</v>
      </c>
      <c r="E307" s="1">
        <v>4630651601</v>
      </c>
      <c r="F307" s="1">
        <v>2198347002</v>
      </c>
      <c r="G307" s="2">
        <f t="shared" si="16"/>
        <v>0.474738155970374</v>
      </c>
      <c r="I307" s="3">
        <v>0.474738155970374</v>
      </c>
    </row>
    <row r="308" spans="1:15" ht="15.75" customHeight="1" x14ac:dyDescent="0.25">
      <c r="A308" s="6" t="s">
        <v>772</v>
      </c>
      <c r="B308" s="6" t="s">
        <v>773</v>
      </c>
      <c r="C308" s="6">
        <v>1</v>
      </c>
      <c r="D308" s="6" t="s">
        <v>776</v>
      </c>
      <c r="E308" s="1">
        <v>1674622076</v>
      </c>
      <c r="F308" s="1">
        <v>762455658</v>
      </c>
      <c r="G308" s="2">
        <f t="shared" si="16"/>
        <v>0.45530013543187042</v>
      </c>
      <c r="I308" s="3">
        <v>0.45530013543187042</v>
      </c>
    </row>
    <row r="309" spans="1:15" ht="15.75" customHeight="1" x14ac:dyDescent="0.25">
      <c r="A309" s="6" t="s">
        <v>777</v>
      </c>
      <c r="B309" s="6" t="s">
        <v>778</v>
      </c>
      <c r="C309" s="6">
        <v>1</v>
      </c>
      <c r="D309" s="6" t="s">
        <v>779</v>
      </c>
      <c r="E309" s="1">
        <v>1402861980</v>
      </c>
      <c r="F309" s="1">
        <v>1228807081</v>
      </c>
      <c r="G309" s="2">
        <f t="shared" si="16"/>
        <v>0.87592870754113672</v>
      </c>
      <c r="I309" s="3">
        <v>0.87592870754113672</v>
      </c>
    </row>
    <row r="310" spans="1:15" ht="15.75" customHeight="1" x14ac:dyDescent="0.25">
      <c r="A310" s="6" t="s">
        <v>780</v>
      </c>
      <c r="B310" s="6" t="s">
        <v>781</v>
      </c>
      <c r="C310" s="6">
        <v>1</v>
      </c>
      <c r="D310" s="6" t="s">
        <v>782</v>
      </c>
      <c r="E310" s="1">
        <v>8726060800</v>
      </c>
      <c r="F310" s="1">
        <v>7569184039</v>
      </c>
      <c r="G310" s="2">
        <f t="shared" si="16"/>
        <v>0.86742279391406485</v>
      </c>
      <c r="I310" s="3">
        <v>0.86742279391406485</v>
      </c>
    </row>
    <row r="311" spans="1:15" ht="15.75" customHeight="1" x14ac:dyDescent="0.25">
      <c r="A311" s="6" t="s">
        <v>780</v>
      </c>
      <c r="B311" s="6" t="s">
        <v>781</v>
      </c>
      <c r="C311" s="6">
        <v>1</v>
      </c>
      <c r="D311" s="6" t="s">
        <v>783</v>
      </c>
      <c r="E311" s="1">
        <v>1163939200</v>
      </c>
      <c r="F311" s="1">
        <v>649657509</v>
      </c>
      <c r="G311" s="2">
        <f t="shared" si="16"/>
        <v>0.55815416217616864</v>
      </c>
      <c r="I311" s="3">
        <v>0.55815416217616864</v>
      </c>
    </row>
    <row r="312" spans="1:15" ht="15.75" customHeight="1" x14ac:dyDescent="0.25">
      <c r="A312" s="6" t="s">
        <v>784</v>
      </c>
      <c r="B312" s="6" t="s">
        <v>785</v>
      </c>
      <c r="C312" s="6">
        <v>1</v>
      </c>
      <c r="D312" s="6" t="s">
        <v>786</v>
      </c>
      <c r="E312" s="1">
        <v>9389745869</v>
      </c>
      <c r="F312" s="1">
        <v>9341844476</v>
      </c>
      <c r="G312" s="2">
        <f t="shared" si="16"/>
        <v>0.99489854212581563</v>
      </c>
      <c r="I312" s="3">
        <v>0.99489854212581563</v>
      </c>
    </row>
    <row r="313" spans="1:15" ht="15.75" customHeight="1" x14ac:dyDescent="0.25">
      <c r="A313" s="6" t="s">
        <v>784</v>
      </c>
      <c r="B313" s="6" t="s">
        <v>785</v>
      </c>
      <c r="C313" s="6">
        <v>1</v>
      </c>
      <c r="D313" s="6" t="s">
        <v>787</v>
      </c>
      <c r="E313" s="1">
        <v>1024136944</v>
      </c>
      <c r="F313" s="1">
        <v>1023519285</v>
      </c>
      <c r="G313" s="2">
        <f t="shared" si="16"/>
        <v>0.99939689803827636</v>
      </c>
      <c r="I313" s="3">
        <v>0.99939689803827636</v>
      </c>
    </row>
    <row r="314" spans="1:15" ht="15.75" customHeight="1" x14ac:dyDescent="0.25">
      <c r="A314" s="6" t="s">
        <v>788</v>
      </c>
      <c r="B314" s="6" t="s">
        <v>785</v>
      </c>
      <c r="C314" s="6">
        <v>1</v>
      </c>
      <c r="D314" s="6" t="s">
        <v>789</v>
      </c>
      <c r="E314" s="1">
        <v>37866292757</v>
      </c>
      <c r="F314" s="1">
        <v>27657301491</v>
      </c>
      <c r="G314" s="2">
        <f t="shared" si="16"/>
        <v>0.73039369521821607</v>
      </c>
      <c r="I314" s="3">
        <v>0.73039369521821607</v>
      </c>
    </row>
    <row r="315" spans="1:15" ht="15.75" customHeight="1" x14ac:dyDescent="0.25">
      <c r="A315" s="6" t="s">
        <v>788</v>
      </c>
      <c r="B315" s="6" t="s">
        <v>785</v>
      </c>
      <c r="C315" s="6">
        <v>1</v>
      </c>
      <c r="D315" s="6" t="s">
        <v>790</v>
      </c>
      <c r="E315" s="1">
        <v>8209888101</v>
      </c>
      <c r="F315" s="1">
        <v>8213532101</v>
      </c>
      <c r="G315" s="2">
        <f t="shared" si="16"/>
        <v>1.0004438550142427</v>
      </c>
      <c r="I315" s="3">
        <v>1.0004438550142427</v>
      </c>
    </row>
    <row r="316" spans="1:15" ht="15.75" customHeight="1" x14ac:dyDescent="0.25">
      <c r="A316" s="6" t="s">
        <v>791</v>
      </c>
      <c r="B316" s="6" t="s">
        <v>792</v>
      </c>
      <c r="C316" s="6">
        <v>4</v>
      </c>
      <c r="D316" s="6" t="s">
        <v>793</v>
      </c>
      <c r="E316" s="1">
        <v>19067103895</v>
      </c>
      <c r="F316" s="1">
        <v>19011660628</v>
      </c>
      <c r="G316" s="2">
        <f t="shared" si="16"/>
        <v>0.99709220302646284</v>
      </c>
      <c r="I316" s="3">
        <v>0.99709220302646284</v>
      </c>
    </row>
    <row r="317" spans="1:15" ht="15.75" customHeight="1" x14ac:dyDescent="0.25">
      <c r="A317" s="6" t="s">
        <v>791</v>
      </c>
      <c r="B317" s="6" t="s">
        <v>792</v>
      </c>
      <c r="C317" s="6">
        <v>4</v>
      </c>
      <c r="D317" s="6" t="s">
        <v>794</v>
      </c>
      <c r="E317" s="1">
        <v>19067103895</v>
      </c>
      <c r="F317" s="1">
        <v>19011660628</v>
      </c>
      <c r="G317" s="2">
        <f t="shared" si="16"/>
        <v>0.99709220302646284</v>
      </c>
      <c r="I317" s="3">
        <v>0.99709220302646284</v>
      </c>
    </row>
    <row r="318" spans="1:15" ht="15.75" customHeight="1" x14ac:dyDescent="0.25">
      <c r="A318" s="6" t="s">
        <v>791</v>
      </c>
      <c r="B318" s="6" t="s">
        <v>792</v>
      </c>
      <c r="C318" s="6" t="s">
        <v>795</v>
      </c>
      <c r="D318" s="6" t="s">
        <v>796</v>
      </c>
      <c r="E318" s="7" t="s">
        <v>797</v>
      </c>
      <c r="F318" s="7" t="s">
        <v>798</v>
      </c>
      <c r="G318" s="9"/>
      <c r="H318" s="8"/>
      <c r="I318" s="10"/>
      <c r="J318" s="8"/>
      <c r="K318" s="8"/>
      <c r="L318" s="8"/>
      <c r="M318" s="8"/>
      <c r="N318" s="8"/>
      <c r="O318" s="8"/>
    </row>
    <row r="319" spans="1:15" ht="15.75" customHeight="1" x14ac:dyDescent="0.25">
      <c r="A319" s="6" t="s">
        <v>799</v>
      </c>
      <c r="B319" s="6" t="s">
        <v>800</v>
      </c>
      <c r="C319" s="6">
        <v>62</v>
      </c>
      <c r="D319" s="6" t="s">
        <v>801</v>
      </c>
      <c r="E319" s="1">
        <v>539265570</v>
      </c>
      <c r="F319" s="1">
        <v>525492640</v>
      </c>
      <c r="G319" s="2">
        <f t="shared" ref="G319:G332" si="17">F319/E319</f>
        <v>0.97445983803490366</v>
      </c>
      <c r="I319" s="3">
        <v>0.97445983803490366</v>
      </c>
    </row>
    <row r="320" spans="1:15" ht="15.75" customHeight="1" x14ac:dyDescent="0.25">
      <c r="A320" s="6" t="s">
        <v>802</v>
      </c>
      <c r="B320" s="6" t="s">
        <v>800</v>
      </c>
      <c r="C320" s="6">
        <v>62</v>
      </c>
      <c r="D320" s="6" t="s">
        <v>803</v>
      </c>
      <c r="E320" s="1">
        <v>516000000</v>
      </c>
      <c r="F320" s="1">
        <v>500373247</v>
      </c>
      <c r="G320" s="2">
        <f t="shared" si="17"/>
        <v>0.96971559496124027</v>
      </c>
      <c r="I320" s="3">
        <v>0.96971559496124027</v>
      </c>
    </row>
    <row r="321" spans="1:9" ht="15.75" customHeight="1" x14ac:dyDescent="0.25">
      <c r="A321" s="6" t="s">
        <v>804</v>
      </c>
      <c r="B321" s="6" t="s">
        <v>800</v>
      </c>
      <c r="C321" s="6">
        <v>25</v>
      </c>
      <c r="D321" s="6" t="s">
        <v>805</v>
      </c>
      <c r="E321" s="1">
        <v>508673213</v>
      </c>
      <c r="F321" s="1">
        <v>496045999</v>
      </c>
      <c r="G321" s="2">
        <f t="shared" si="17"/>
        <v>0.97517617661537837</v>
      </c>
      <c r="I321" s="3">
        <v>0.97517617661537837</v>
      </c>
    </row>
    <row r="322" spans="1:9" ht="15.75" customHeight="1" x14ac:dyDescent="0.25">
      <c r="A322" s="6" t="s">
        <v>806</v>
      </c>
      <c r="B322" s="6" t="s">
        <v>807</v>
      </c>
      <c r="C322" s="6">
        <v>0</v>
      </c>
      <c r="D322" s="6" t="s">
        <v>808</v>
      </c>
      <c r="E322" s="1">
        <v>435120000</v>
      </c>
      <c r="F322" s="1">
        <v>435120000</v>
      </c>
      <c r="G322" s="2">
        <f t="shared" si="17"/>
        <v>1</v>
      </c>
      <c r="I322" s="3">
        <v>1</v>
      </c>
    </row>
    <row r="323" spans="1:9" ht="15.75" customHeight="1" x14ac:dyDescent="0.25">
      <c r="A323" s="6" t="s">
        <v>809</v>
      </c>
      <c r="B323" s="6" t="s">
        <v>810</v>
      </c>
      <c r="C323" s="6">
        <v>25</v>
      </c>
      <c r="D323" s="6" t="s">
        <v>811</v>
      </c>
      <c r="E323" s="1">
        <v>430000000</v>
      </c>
      <c r="F323" s="1">
        <v>374932210</v>
      </c>
      <c r="G323" s="2">
        <f t="shared" si="17"/>
        <v>0.8719353720930233</v>
      </c>
      <c r="I323" s="3">
        <v>0.8719353720930233</v>
      </c>
    </row>
    <row r="324" spans="1:9" ht="15.75" customHeight="1" x14ac:dyDescent="0.25">
      <c r="A324" s="6" t="s">
        <v>802</v>
      </c>
      <c r="B324" s="6" t="s">
        <v>810</v>
      </c>
      <c r="C324" s="6">
        <v>62</v>
      </c>
      <c r="D324" s="6" t="s">
        <v>812</v>
      </c>
      <c r="E324" s="1">
        <v>318915750</v>
      </c>
      <c r="F324" s="1">
        <v>314725880</v>
      </c>
      <c r="G324" s="2">
        <f t="shared" si="17"/>
        <v>0.98686214149034657</v>
      </c>
      <c r="I324" s="3">
        <v>0.98686214149034657</v>
      </c>
    </row>
    <row r="325" spans="1:9" ht="15.75" customHeight="1" x14ac:dyDescent="0.25">
      <c r="A325" s="6" t="s">
        <v>813</v>
      </c>
      <c r="B325" s="6" t="s">
        <v>814</v>
      </c>
      <c r="C325" s="6" t="s">
        <v>815</v>
      </c>
      <c r="D325" s="6" t="s">
        <v>816</v>
      </c>
      <c r="E325" s="1">
        <v>9904395464</v>
      </c>
      <c r="F325" s="1">
        <v>7450759082</v>
      </c>
      <c r="G325" s="2">
        <f t="shared" si="17"/>
        <v>0.75226793084763688</v>
      </c>
      <c r="I325" s="3">
        <v>0.75226793084763688</v>
      </c>
    </row>
    <row r="326" spans="1:9" ht="15.75" customHeight="1" x14ac:dyDescent="0.25">
      <c r="A326" s="6" t="s">
        <v>817</v>
      </c>
      <c r="B326" s="6" t="s">
        <v>818</v>
      </c>
      <c r="C326" s="6">
        <v>6</v>
      </c>
      <c r="D326" s="6" t="s">
        <v>819</v>
      </c>
      <c r="E326" s="1">
        <v>1936480000</v>
      </c>
      <c r="F326" s="1">
        <v>1181624461</v>
      </c>
      <c r="G326" s="2">
        <f t="shared" si="17"/>
        <v>0.61019192607204831</v>
      </c>
      <c r="I326" s="3">
        <v>0.61019192607204831</v>
      </c>
    </row>
    <row r="327" spans="1:9" ht="15.75" customHeight="1" x14ac:dyDescent="0.25">
      <c r="A327" s="6" t="s">
        <v>820</v>
      </c>
      <c r="B327" s="6" t="s">
        <v>821</v>
      </c>
      <c r="C327" s="6">
        <v>242389</v>
      </c>
      <c r="D327" s="6" t="s">
        <v>822</v>
      </c>
      <c r="E327" s="1">
        <v>4021558308</v>
      </c>
      <c r="F327" s="1">
        <v>3723378048</v>
      </c>
      <c r="G327" s="2">
        <f t="shared" si="17"/>
        <v>0.92585454762477615</v>
      </c>
      <c r="I327" s="3">
        <v>0.92585454762477615</v>
      </c>
    </row>
    <row r="328" spans="1:9" ht="15.75" customHeight="1" x14ac:dyDescent="0.25">
      <c r="A328" s="6" t="s">
        <v>823</v>
      </c>
      <c r="B328" s="6" t="s">
        <v>824</v>
      </c>
      <c r="C328" s="6">
        <v>0</v>
      </c>
      <c r="D328" s="6" t="s">
        <v>825</v>
      </c>
      <c r="E328" s="1">
        <v>252000000</v>
      </c>
      <c r="F328" s="1">
        <v>239425200</v>
      </c>
      <c r="G328" s="2">
        <f t="shared" si="17"/>
        <v>0.95009999999999994</v>
      </c>
      <c r="I328" s="3">
        <v>0.95009999999999994</v>
      </c>
    </row>
    <row r="329" spans="1:9" ht="15.75" customHeight="1" x14ac:dyDescent="0.25">
      <c r="A329" s="6" t="s">
        <v>826</v>
      </c>
      <c r="B329" s="6" t="s">
        <v>827</v>
      </c>
      <c r="C329" s="6">
        <v>0</v>
      </c>
      <c r="D329" s="6" t="s">
        <v>828</v>
      </c>
      <c r="E329" s="1">
        <v>238095235</v>
      </c>
      <c r="F329" s="1">
        <v>238095235</v>
      </c>
      <c r="G329" s="2">
        <f t="shared" si="17"/>
        <v>1</v>
      </c>
      <c r="I329" s="3">
        <v>1</v>
      </c>
    </row>
    <row r="330" spans="1:9" ht="15.75" customHeight="1" x14ac:dyDescent="0.25">
      <c r="A330" s="6" t="s">
        <v>806</v>
      </c>
      <c r="B330" s="6" t="s">
        <v>807</v>
      </c>
      <c r="C330" s="6">
        <v>7060</v>
      </c>
      <c r="D330" s="6" t="s">
        <v>829</v>
      </c>
      <c r="E330" s="1">
        <v>1604022085</v>
      </c>
      <c r="F330" s="1">
        <v>1137217737</v>
      </c>
      <c r="G330" s="2">
        <f t="shared" si="17"/>
        <v>0.70897885237035252</v>
      </c>
      <c r="I330" s="3">
        <v>0.70897885237035252</v>
      </c>
    </row>
    <row r="331" spans="1:9" ht="15.75" customHeight="1" x14ac:dyDescent="0.25">
      <c r="A331" s="6" t="s">
        <v>830</v>
      </c>
      <c r="B331" s="6" t="s">
        <v>831</v>
      </c>
      <c r="C331" s="6">
        <v>4</v>
      </c>
      <c r="D331" s="6" t="s">
        <v>832</v>
      </c>
      <c r="E331" s="1">
        <v>1004523810</v>
      </c>
      <c r="F331" s="1">
        <v>969231136</v>
      </c>
      <c r="G331" s="2">
        <f t="shared" si="17"/>
        <v>0.9648662643446948</v>
      </c>
      <c r="I331" s="3">
        <v>0.9648662643446948</v>
      </c>
    </row>
    <row r="332" spans="1:9" ht="15.75" customHeight="1" x14ac:dyDescent="0.25">
      <c r="A332" s="6" t="s">
        <v>817</v>
      </c>
      <c r="B332" s="6" t="s">
        <v>818</v>
      </c>
      <c r="C332" s="6">
        <v>6</v>
      </c>
      <c r="D332" s="6" t="s">
        <v>833</v>
      </c>
      <c r="E332" s="1">
        <v>219762660</v>
      </c>
      <c r="F332" s="1">
        <v>219762660</v>
      </c>
      <c r="G332" s="2">
        <f t="shared" si="17"/>
        <v>1</v>
      </c>
      <c r="I332" s="3">
        <v>1</v>
      </c>
    </row>
    <row r="333" spans="1:9" ht="15.75" customHeight="1" x14ac:dyDescent="0.25">
      <c r="E333" s="1"/>
      <c r="F333" s="1"/>
      <c r="G333" s="2"/>
      <c r="H333" s="11" t="s">
        <v>834</v>
      </c>
      <c r="I333" s="12">
        <f>AVERAGE(I4:I332)</f>
        <v>0.97493742278963302</v>
      </c>
    </row>
    <row r="334" spans="1:9" ht="15.75" customHeight="1" x14ac:dyDescent="0.25">
      <c r="E334" s="1"/>
      <c r="F334" s="1"/>
      <c r="G334" s="2"/>
      <c r="I334" s="3"/>
    </row>
    <row r="335" spans="1:9" ht="15.75" customHeight="1" x14ac:dyDescent="0.25">
      <c r="E335" s="1"/>
      <c r="F335" s="1"/>
      <c r="G335" s="2"/>
      <c r="I335" s="3"/>
    </row>
    <row r="336" spans="1:9" ht="15.75" customHeight="1" x14ac:dyDescent="0.25">
      <c r="E336" s="1"/>
      <c r="F336" s="1"/>
      <c r="G336" s="2"/>
      <c r="I336" s="3"/>
    </row>
    <row r="337" spans="5:9" ht="15.75" customHeight="1" x14ac:dyDescent="0.25">
      <c r="E337" s="1"/>
      <c r="F337" s="1"/>
      <c r="G337" s="2"/>
      <c r="I337" s="3"/>
    </row>
    <row r="338" spans="5:9" ht="15.75" customHeight="1" x14ac:dyDescent="0.25">
      <c r="E338" s="1"/>
      <c r="F338" s="1"/>
      <c r="G338" s="2"/>
      <c r="I338" s="3"/>
    </row>
    <row r="339" spans="5:9" ht="15.75" customHeight="1" x14ac:dyDescent="0.25">
      <c r="E339" s="1"/>
      <c r="F339" s="1"/>
      <c r="G339" s="2"/>
      <c r="I339" s="3"/>
    </row>
    <row r="340" spans="5:9" ht="15.75" customHeight="1" x14ac:dyDescent="0.25">
      <c r="E340" s="1"/>
      <c r="F340" s="1"/>
      <c r="G340" s="2"/>
      <c r="I340" s="3"/>
    </row>
    <row r="341" spans="5:9" ht="15.75" customHeight="1" x14ac:dyDescent="0.25">
      <c r="E341" s="1"/>
      <c r="F341" s="1"/>
      <c r="G341" s="2"/>
      <c r="I341" s="3"/>
    </row>
    <row r="342" spans="5:9" ht="15.75" customHeight="1" x14ac:dyDescent="0.25">
      <c r="E342" s="1"/>
      <c r="F342" s="1"/>
      <c r="G342" s="2"/>
      <c r="I342" s="3"/>
    </row>
    <row r="343" spans="5:9" ht="15.75" customHeight="1" x14ac:dyDescent="0.25">
      <c r="E343" s="1"/>
      <c r="F343" s="1"/>
      <c r="G343" s="2"/>
      <c r="I343" s="3"/>
    </row>
    <row r="344" spans="5:9" ht="15.75" customHeight="1" x14ac:dyDescent="0.25">
      <c r="E344" s="1"/>
      <c r="F344" s="1"/>
      <c r="G344" s="2"/>
      <c r="I344" s="3"/>
    </row>
    <row r="345" spans="5:9" ht="15.75" customHeight="1" x14ac:dyDescent="0.25">
      <c r="E345" s="1"/>
      <c r="F345" s="1"/>
      <c r="G345" s="2"/>
      <c r="I345" s="3"/>
    </row>
    <row r="346" spans="5:9" ht="15.75" customHeight="1" x14ac:dyDescent="0.25">
      <c r="E346" s="1"/>
      <c r="F346" s="1"/>
      <c r="G346" s="2"/>
      <c r="I346" s="3"/>
    </row>
    <row r="347" spans="5:9" ht="15.75" customHeight="1" x14ac:dyDescent="0.25">
      <c r="E347" s="1"/>
      <c r="F347" s="1"/>
      <c r="G347" s="2"/>
      <c r="I347" s="3"/>
    </row>
    <row r="348" spans="5:9" ht="15.75" customHeight="1" x14ac:dyDescent="0.25">
      <c r="E348" s="1"/>
      <c r="F348" s="1"/>
      <c r="G348" s="2"/>
      <c r="I348" s="3"/>
    </row>
    <row r="349" spans="5:9" ht="15.75" customHeight="1" x14ac:dyDescent="0.25">
      <c r="E349" s="1"/>
      <c r="F349" s="1"/>
      <c r="G349" s="2"/>
      <c r="I349" s="3"/>
    </row>
    <row r="350" spans="5:9" ht="15.75" customHeight="1" x14ac:dyDescent="0.25">
      <c r="E350" s="1"/>
      <c r="F350" s="1"/>
      <c r="G350" s="2"/>
      <c r="I350" s="3"/>
    </row>
    <row r="351" spans="5:9" ht="15.75" customHeight="1" x14ac:dyDescent="0.25">
      <c r="E351" s="1"/>
      <c r="F351" s="1"/>
      <c r="G351" s="2"/>
      <c r="I351" s="3"/>
    </row>
    <row r="352" spans="5:9" ht="15.75" customHeight="1" x14ac:dyDescent="0.25">
      <c r="E352" s="1"/>
      <c r="F352" s="1"/>
      <c r="G352" s="2"/>
      <c r="I352" s="3"/>
    </row>
    <row r="353" spans="5:9" ht="15.75" customHeight="1" x14ac:dyDescent="0.25">
      <c r="E353" s="1"/>
      <c r="F353" s="1"/>
      <c r="G353" s="2"/>
      <c r="I353" s="3"/>
    </row>
    <row r="354" spans="5:9" ht="15.75" customHeight="1" x14ac:dyDescent="0.25">
      <c r="E354" s="1"/>
      <c r="F354" s="1"/>
      <c r="G354" s="2"/>
      <c r="I354" s="3"/>
    </row>
    <row r="355" spans="5:9" ht="15.75" customHeight="1" x14ac:dyDescent="0.25">
      <c r="E355" s="1"/>
      <c r="F355" s="1"/>
      <c r="G355" s="2"/>
      <c r="I355" s="3"/>
    </row>
    <row r="356" spans="5:9" ht="15.75" customHeight="1" x14ac:dyDescent="0.25">
      <c r="E356" s="1"/>
      <c r="F356" s="1"/>
      <c r="G356" s="2"/>
      <c r="I356" s="3"/>
    </row>
    <row r="357" spans="5:9" ht="15.75" customHeight="1" x14ac:dyDescent="0.25">
      <c r="E357" s="1"/>
      <c r="F357" s="1"/>
      <c r="G357" s="2"/>
      <c r="I357" s="3"/>
    </row>
    <row r="358" spans="5:9" ht="15.75" customHeight="1" x14ac:dyDescent="0.25">
      <c r="E358" s="1"/>
      <c r="F358" s="1"/>
      <c r="G358" s="2"/>
      <c r="I358" s="3"/>
    </row>
    <row r="359" spans="5:9" ht="15.75" customHeight="1" x14ac:dyDescent="0.25">
      <c r="E359" s="1"/>
      <c r="F359" s="1"/>
      <c r="G359" s="2"/>
      <c r="I359" s="3"/>
    </row>
    <row r="360" spans="5:9" ht="15.75" customHeight="1" x14ac:dyDescent="0.25">
      <c r="E360" s="1"/>
      <c r="F360" s="1"/>
      <c r="G360" s="2"/>
      <c r="I360" s="3"/>
    </row>
    <row r="361" spans="5:9" ht="15.75" customHeight="1" x14ac:dyDescent="0.25">
      <c r="E361" s="1"/>
      <c r="F361" s="1"/>
      <c r="G361" s="2"/>
      <c r="I361" s="3"/>
    </row>
    <row r="362" spans="5:9" ht="15.75" customHeight="1" x14ac:dyDescent="0.25">
      <c r="E362" s="1"/>
      <c r="F362" s="1"/>
      <c r="G362" s="2"/>
      <c r="I362" s="3"/>
    </row>
    <row r="363" spans="5:9" ht="15.75" customHeight="1" x14ac:dyDescent="0.25">
      <c r="E363" s="1"/>
      <c r="F363" s="1"/>
      <c r="G363" s="2"/>
      <c r="I363" s="3"/>
    </row>
    <row r="364" spans="5:9" ht="15.75" customHeight="1" x14ac:dyDescent="0.25">
      <c r="E364" s="1"/>
      <c r="F364" s="1"/>
      <c r="G364" s="2"/>
      <c r="I364" s="3"/>
    </row>
    <row r="365" spans="5:9" ht="15.75" customHeight="1" x14ac:dyDescent="0.25">
      <c r="E365" s="1"/>
      <c r="F365" s="1"/>
      <c r="G365" s="2"/>
      <c r="I365" s="3"/>
    </row>
    <row r="366" spans="5:9" ht="15.75" customHeight="1" x14ac:dyDescent="0.25">
      <c r="E366" s="1"/>
      <c r="F366" s="1"/>
      <c r="G366" s="2"/>
      <c r="I366" s="3"/>
    </row>
    <row r="367" spans="5:9" ht="15.75" customHeight="1" x14ac:dyDescent="0.25">
      <c r="E367" s="1"/>
      <c r="F367" s="1"/>
      <c r="G367" s="2"/>
      <c r="I367" s="3"/>
    </row>
    <row r="368" spans="5:9" ht="15.75" customHeight="1" x14ac:dyDescent="0.25">
      <c r="E368" s="1"/>
      <c r="F368" s="1"/>
      <c r="G368" s="2"/>
      <c r="I368" s="3"/>
    </row>
    <row r="369" spans="5:9" ht="15.75" customHeight="1" x14ac:dyDescent="0.25">
      <c r="E369" s="1"/>
      <c r="F369" s="1"/>
      <c r="G369" s="2"/>
      <c r="I369" s="3"/>
    </row>
    <row r="370" spans="5:9" ht="15.75" customHeight="1" x14ac:dyDescent="0.25">
      <c r="E370" s="1"/>
      <c r="F370" s="1"/>
      <c r="G370" s="2"/>
      <c r="I370" s="3"/>
    </row>
    <row r="371" spans="5:9" ht="15.75" customHeight="1" x14ac:dyDescent="0.25">
      <c r="E371" s="1"/>
      <c r="F371" s="1"/>
      <c r="G371" s="2"/>
      <c r="I371" s="3"/>
    </row>
    <row r="372" spans="5:9" ht="15.75" customHeight="1" x14ac:dyDescent="0.25">
      <c r="E372" s="1"/>
      <c r="F372" s="1"/>
      <c r="G372" s="2"/>
      <c r="I372" s="3"/>
    </row>
    <row r="373" spans="5:9" ht="15.75" customHeight="1" x14ac:dyDescent="0.25">
      <c r="E373" s="1"/>
      <c r="F373" s="1"/>
      <c r="G373" s="2"/>
      <c r="I373" s="3"/>
    </row>
    <row r="374" spans="5:9" ht="15.75" customHeight="1" x14ac:dyDescent="0.25">
      <c r="E374" s="1"/>
      <c r="F374" s="1"/>
      <c r="G374" s="2"/>
      <c r="I374" s="3"/>
    </row>
    <row r="375" spans="5:9" ht="15.75" customHeight="1" x14ac:dyDescent="0.25">
      <c r="E375" s="1"/>
      <c r="F375" s="1"/>
      <c r="G375" s="2"/>
      <c r="I375" s="3"/>
    </row>
    <row r="376" spans="5:9" ht="15.75" customHeight="1" x14ac:dyDescent="0.25">
      <c r="E376" s="1"/>
      <c r="F376" s="1"/>
      <c r="G376" s="2"/>
      <c r="I376" s="3"/>
    </row>
    <row r="377" spans="5:9" ht="15.75" customHeight="1" x14ac:dyDescent="0.25">
      <c r="E377" s="1"/>
      <c r="F377" s="1"/>
      <c r="G377" s="2"/>
      <c r="I377" s="3"/>
    </row>
    <row r="378" spans="5:9" ht="15.75" customHeight="1" x14ac:dyDescent="0.25">
      <c r="E378" s="1"/>
      <c r="F378" s="1"/>
      <c r="G378" s="2"/>
      <c r="I378" s="3"/>
    </row>
    <row r="379" spans="5:9" ht="15.75" customHeight="1" x14ac:dyDescent="0.25">
      <c r="E379" s="1"/>
      <c r="F379" s="1"/>
      <c r="G379" s="2"/>
      <c r="I379" s="3"/>
    </row>
    <row r="380" spans="5:9" ht="15.75" customHeight="1" x14ac:dyDescent="0.25">
      <c r="E380" s="1"/>
      <c r="F380" s="1"/>
      <c r="G380" s="2"/>
      <c r="I380" s="3"/>
    </row>
    <row r="381" spans="5:9" ht="15.75" customHeight="1" x14ac:dyDescent="0.25">
      <c r="E381" s="1"/>
      <c r="F381" s="1"/>
      <c r="G381" s="2"/>
      <c r="I381" s="3"/>
    </row>
    <row r="382" spans="5:9" ht="15.75" customHeight="1" x14ac:dyDescent="0.25">
      <c r="E382" s="1"/>
      <c r="F382" s="1"/>
      <c r="G382" s="2"/>
      <c r="I382" s="3"/>
    </row>
    <row r="383" spans="5:9" ht="15.75" customHeight="1" x14ac:dyDescent="0.25">
      <c r="E383" s="1"/>
      <c r="F383" s="1"/>
      <c r="G383" s="2"/>
      <c r="I383" s="3"/>
    </row>
    <row r="384" spans="5:9" ht="15.75" customHeight="1" x14ac:dyDescent="0.25">
      <c r="E384" s="1"/>
      <c r="F384" s="1"/>
      <c r="G384" s="2"/>
      <c r="I384" s="3"/>
    </row>
    <row r="385" spans="5:9" ht="15.75" customHeight="1" x14ac:dyDescent="0.25">
      <c r="E385" s="1"/>
      <c r="F385" s="1"/>
      <c r="G385" s="2"/>
      <c r="I385" s="3"/>
    </row>
    <row r="386" spans="5:9" ht="15.75" customHeight="1" x14ac:dyDescent="0.25">
      <c r="E386" s="1"/>
      <c r="F386" s="1"/>
      <c r="G386" s="2"/>
      <c r="I386" s="3"/>
    </row>
    <row r="387" spans="5:9" ht="15.75" customHeight="1" x14ac:dyDescent="0.25">
      <c r="E387" s="1"/>
      <c r="F387" s="1"/>
      <c r="G387" s="2"/>
      <c r="I387" s="3"/>
    </row>
    <row r="388" spans="5:9" ht="15.75" customHeight="1" x14ac:dyDescent="0.25">
      <c r="E388" s="1"/>
      <c r="F388" s="1"/>
      <c r="G388" s="2"/>
      <c r="I388" s="3"/>
    </row>
    <row r="389" spans="5:9" ht="15.75" customHeight="1" x14ac:dyDescent="0.25">
      <c r="E389" s="1"/>
      <c r="F389" s="1"/>
      <c r="G389" s="2"/>
      <c r="I389" s="3"/>
    </row>
    <row r="390" spans="5:9" ht="15.75" customHeight="1" x14ac:dyDescent="0.25">
      <c r="E390" s="1"/>
      <c r="F390" s="1"/>
      <c r="G390" s="2"/>
      <c r="I390" s="3"/>
    </row>
    <row r="391" spans="5:9" ht="15.75" customHeight="1" x14ac:dyDescent="0.25">
      <c r="E391" s="1"/>
      <c r="F391" s="1"/>
      <c r="G391" s="2"/>
      <c r="I391" s="3"/>
    </row>
    <row r="392" spans="5:9" ht="15.75" customHeight="1" x14ac:dyDescent="0.25">
      <c r="E392" s="1"/>
      <c r="F392" s="1"/>
      <c r="G392" s="2"/>
      <c r="I392" s="3"/>
    </row>
    <row r="393" spans="5:9" ht="15.75" customHeight="1" x14ac:dyDescent="0.25">
      <c r="E393" s="1"/>
      <c r="F393" s="1"/>
      <c r="G393" s="2"/>
      <c r="I393" s="3"/>
    </row>
    <row r="394" spans="5:9" ht="15.75" customHeight="1" x14ac:dyDescent="0.25">
      <c r="E394" s="1"/>
      <c r="F394" s="1"/>
      <c r="G394" s="2"/>
      <c r="I394" s="3"/>
    </row>
    <row r="395" spans="5:9" ht="15.75" customHeight="1" x14ac:dyDescent="0.25">
      <c r="E395" s="1"/>
      <c r="F395" s="1"/>
      <c r="G395" s="2"/>
      <c r="I395" s="3"/>
    </row>
    <row r="396" spans="5:9" ht="15.75" customHeight="1" x14ac:dyDescent="0.25">
      <c r="E396" s="1"/>
      <c r="F396" s="1"/>
      <c r="G396" s="2"/>
      <c r="I396" s="3"/>
    </row>
    <row r="397" spans="5:9" ht="15.75" customHeight="1" x14ac:dyDescent="0.25">
      <c r="E397" s="1"/>
      <c r="F397" s="1"/>
      <c r="G397" s="2"/>
      <c r="I397" s="3"/>
    </row>
    <row r="398" spans="5:9" ht="15.75" customHeight="1" x14ac:dyDescent="0.25">
      <c r="E398" s="1"/>
      <c r="F398" s="1"/>
      <c r="G398" s="2"/>
      <c r="I398" s="3"/>
    </row>
    <row r="399" spans="5:9" ht="15.75" customHeight="1" x14ac:dyDescent="0.25">
      <c r="E399" s="1"/>
      <c r="F399" s="1"/>
      <c r="G399" s="2"/>
      <c r="I399" s="3"/>
    </row>
    <row r="400" spans="5:9" ht="15.75" customHeight="1" x14ac:dyDescent="0.25">
      <c r="E400" s="1"/>
      <c r="F400" s="1"/>
      <c r="G400" s="2"/>
      <c r="I400" s="3"/>
    </row>
    <row r="401" spans="5:9" ht="15.75" customHeight="1" x14ac:dyDescent="0.25">
      <c r="E401" s="1"/>
      <c r="F401" s="1"/>
      <c r="G401" s="2"/>
      <c r="I401" s="3"/>
    </row>
    <row r="402" spans="5:9" ht="15.75" customHeight="1" x14ac:dyDescent="0.25">
      <c r="E402" s="1"/>
      <c r="F402" s="1"/>
      <c r="G402" s="2"/>
      <c r="I402" s="3"/>
    </row>
    <row r="403" spans="5:9" ht="15.75" customHeight="1" x14ac:dyDescent="0.25">
      <c r="E403" s="1"/>
      <c r="F403" s="1"/>
      <c r="G403" s="2"/>
      <c r="I403" s="3"/>
    </row>
    <row r="404" spans="5:9" ht="15.75" customHeight="1" x14ac:dyDescent="0.25">
      <c r="E404" s="1"/>
      <c r="F404" s="1"/>
      <c r="G404" s="2"/>
      <c r="I404" s="3"/>
    </row>
    <row r="405" spans="5:9" ht="15.75" customHeight="1" x14ac:dyDescent="0.25">
      <c r="E405" s="1"/>
      <c r="F405" s="1"/>
      <c r="G405" s="2"/>
      <c r="I405" s="3"/>
    </row>
    <row r="406" spans="5:9" ht="15.75" customHeight="1" x14ac:dyDescent="0.25">
      <c r="E406" s="1"/>
      <c r="F406" s="1"/>
      <c r="G406" s="2"/>
      <c r="I406" s="3"/>
    </row>
    <row r="407" spans="5:9" ht="15.75" customHeight="1" x14ac:dyDescent="0.25">
      <c r="E407" s="1"/>
      <c r="F407" s="1"/>
      <c r="G407" s="2"/>
      <c r="I407" s="3"/>
    </row>
    <row r="408" spans="5:9" ht="15.75" customHeight="1" x14ac:dyDescent="0.25">
      <c r="E408" s="1"/>
      <c r="F408" s="1"/>
      <c r="G408" s="2"/>
      <c r="I408" s="3"/>
    </row>
    <row r="409" spans="5:9" ht="15.75" customHeight="1" x14ac:dyDescent="0.25">
      <c r="E409" s="1"/>
      <c r="F409" s="1"/>
      <c r="G409" s="2"/>
      <c r="I409" s="3"/>
    </row>
    <row r="410" spans="5:9" ht="15.75" customHeight="1" x14ac:dyDescent="0.25">
      <c r="E410" s="1"/>
      <c r="F410" s="1"/>
      <c r="G410" s="2"/>
      <c r="I410" s="3"/>
    </row>
    <row r="411" spans="5:9" ht="15.75" customHeight="1" x14ac:dyDescent="0.25">
      <c r="E411" s="1"/>
      <c r="F411" s="1"/>
      <c r="G411" s="2"/>
      <c r="I411" s="3"/>
    </row>
    <row r="412" spans="5:9" ht="15.75" customHeight="1" x14ac:dyDescent="0.25">
      <c r="E412" s="1"/>
      <c r="F412" s="1"/>
      <c r="G412" s="2"/>
      <c r="I412" s="3"/>
    </row>
    <row r="413" spans="5:9" ht="15.75" customHeight="1" x14ac:dyDescent="0.25">
      <c r="E413" s="1"/>
      <c r="F413" s="1"/>
      <c r="G413" s="2"/>
      <c r="I413" s="3"/>
    </row>
    <row r="414" spans="5:9" ht="15.75" customHeight="1" x14ac:dyDescent="0.25">
      <c r="E414" s="1"/>
      <c r="F414" s="1"/>
      <c r="G414" s="2"/>
      <c r="I414" s="3"/>
    </row>
    <row r="415" spans="5:9" ht="15.75" customHeight="1" x14ac:dyDescent="0.25">
      <c r="E415" s="1"/>
      <c r="F415" s="1"/>
      <c r="G415" s="2"/>
      <c r="I415" s="3"/>
    </row>
    <row r="416" spans="5:9" ht="15.75" customHeight="1" x14ac:dyDescent="0.25">
      <c r="E416" s="1"/>
      <c r="F416" s="1"/>
      <c r="G416" s="2"/>
      <c r="I416" s="3"/>
    </row>
    <row r="417" spans="5:9" ht="15.75" customHeight="1" x14ac:dyDescent="0.25">
      <c r="E417" s="1"/>
      <c r="F417" s="1"/>
      <c r="G417" s="2"/>
      <c r="I417" s="3"/>
    </row>
    <row r="418" spans="5:9" ht="15.75" customHeight="1" x14ac:dyDescent="0.25">
      <c r="E418" s="1"/>
      <c r="F418" s="1"/>
      <c r="G418" s="2"/>
      <c r="I418" s="3"/>
    </row>
    <row r="419" spans="5:9" ht="15.75" customHeight="1" x14ac:dyDescent="0.25">
      <c r="E419" s="1"/>
      <c r="F419" s="1"/>
      <c r="G419" s="2"/>
      <c r="I419" s="3"/>
    </row>
    <row r="420" spans="5:9" ht="15.75" customHeight="1" x14ac:dyDescent="0.25">
      <c r="E420" s="1"/>
      <c r="F420" s="1"/>
      <c r="G420" s="2"/>
      <c r="I420" s="3"/>
    </row>
    <row r="421" spans="5:9" ht="15.75" customHeight="1" x14ac:dyDescent="0.25">
      <c r="E421" s="1"/>
      <c r="F421" s="1"/>
      <c r="G421" s="2"/>
      <c r="I421" s="3"/>
    </row>
    <row r="422" spans="5:9" ht="15.75" customHeight="1" x14ac:dyDescent="0.25">
      <c r="E422" s="1"/>
      <c r="F422" s="1"/>
      <c r="G422" s="2"/>
      <c r="I422" s="3"/>
    </row>
    <row r="423" spans="5:9" ht="15.75" customHeight="1" x14ac:dyDescent="0.25">
      <c r="E423" s="1"/>
      <c r="F423" s="1"/>
      <c r="G423" s="2"/>
      <c r="I423" s="3"/>
    </row>
    <row r="424" spans="5:9" ht="15.75" customHeight="1" x14ac:dyDescent="0.25">
      <c r="E424" s="1"/>
      <c r="F424" s="1"/>
      <c r="G424" s="2"/>
      <c r="I424" s="3"/>
    </row>
    <row r="425" spans="5:9" ht="15.75" customHeight="1" x14ac:dyDescent="0.25">
      <c r="E425" s="1"/>
      <c r="F425" s="1"/>
      <c r="G425" s="2"/>
      <c r="I425" s="3"/>
    </row>
    <row r="426" spans="5:9" ht="15.75" customHeight="1" x14ac:dyDescent="0.25">
      <c r="E426" s="1"/>
      <c r="F426" s="1"/>
      <c r="G426" s="2"/>
      <c r="I426" s="3"/>
    </row>
    <row r="427" spans="5:9" ht="15.75" customHeight="1" x14ac:dyDescent="0.25">
      <c r="E427" s="1"/>
      <c r="F427" s="1"/>
      <c r="G427" s="2"/>
      <c r="I427" s="3"/>
    </row>
    <row r="428" spans="5:9" ht="15.75" customHeight="1" x14ac:dyDescent="0.25">
      <c r="E428" s="1"/>
      <c r="F428" s="1"/>
      <c r="G428" s="2"/>
      <c r="I428" s="3"/>
    </row>
    <row r="429" spans="5:9" ht="15.75" customHeight="1" x14ac:dyDescent="0.25">
      <c r="E429" s="1"/>
      <c r="F429" s="1"/>
      <c r="G429" s="2"/>
      <c r="I429" s="3"/>
    </row>
    <row r="430" spans="5:9" ht="15.75" customHeight="1" x14ac:dyDescent="0.25">
      <c r="E430" s="1"/>
      <c r="F430" s="1"/>
      <c r="G430" s="2"/>
      <c r="I430" s="3"/>
    </row>
    <row r="431" spans="5:9" ht="15.75" customHeight="1" x14ac:dyDescent="0.25">
      <c r="E431" s="1"/>
      <c r="F431" s="1"/>
      <c r="G431" s="2"/>
      <c r="I431" s="3"/>
    </row>
    <row r="432" spans="5:9" ht="15.75" customHeight="1" x14ac:dyDescent="0.25">
      <c r="E432" s="1"/>
      <c r="F432" s="1"/>
      <c r="G432" s="2"/>
      <c r="I432" s="3"/>
    </row>
    <row r="433" spans="5:9" ht="15.75" customHeight="1" x14ac:dyDescent="0.25">
      <c r="E433" s="1"/>
      <c r="F433" s="1"/>
      <c r="G433" s="2"/>
      <c r="I433" s="3"/>
    </row>
    <row r="434" spans="5:9" ht="15.75" customHeight="1" x14ac:dyDescent="0.25">
      <c r="E434" s="1"/>
      <c r="F434" s="1"/>
      <c r="G434" s="2"/>
      <c r="I434" s="3"/>
    </row>
    <row r="435" spans="5:9" ht="15.75" customHeight="1" x14ac:dyDescent="0.25">
      <c r="E435" s="1"/>
      <c r="F435" s="1"/>
      <c r="G435" s="2"/>
      <c r="I435" s="3"/>
    </row>
    <row r="436" spans="5:9" ht="15.75" customHeight="1" x14ac:dyDescent="0.25">
      <c r="E436" s="1"/>
      <c r="F436" s="1"/>
      <c r="G436" s="2"/>
      <c r="I436" s="3"/>
    </row>
    <row r="437" spans="5:9" ht="15.75" customHeight="1" x14ac:dyDescent="0.25">
      <c r="E437" s="1"/>
      <c r="F437" s="1"/>
      <c r="G437" s="2"/>
      <c r="I437" s="3"/>
    </row>
    <row r="438" spans="5:9" ht="15.75" customHeight="1" x14ac:dyDescent="0.25">
      <c r="E438" s="1"/>
      <c r="F438" s="1"/>
      <c r="G438" s="2"/>
      <c r="I438" s="3"/>
    </row>
    <row r="439" spans="5:9" ht="15.75" customHeight="1" x14ac:dyDescent="0.25">
      <c r="E439" s="1"/>
      <c r="F439" s="1"/>
      <c r="G439" s="2"/>
      <c r="I439" s="3"/>
    </row>
    <row r="440" spans="5:9" ht="15.75" customHeight="1" x14ac:dyDescent="0.25">
      <c r="E440" s="1"/>
      <c r="F440" s="1"/>
      <c r="G440" s="2"/>
      <c r="I440" s="3"/>
    </row>
    <row r="441" spans="5:9" ht="15.75" customHeight="1" x14ac:dyDescent="0.25">
      <c r="E441" s="1"/>
      <c r="F441" s="1"/>
      <c r="G441" s="2"/>
      <c r="I441" s="3"/>
    </row>
    <row r="442" spans="5:9" ht="15.75" customHeight="1" x14ac:dyDescent="0.25">
      <c r="E442" s="1"/>
      <c r="F442" s="1"/>
      <c r="G442" s="2"/>
      <c r="I442" s="3"/>
    </row>
    <row r="443" spans="5:9" ht="15.75" customHeight="1" x14ac:dyDescent="0.25">
      <c r="E443" s="1"/>
      <c r="F443" s="1"/>
      <c r="G443" s="2"/>
      <c r="I443" s="3"/>
    </row>
    <row r="444" spans="5:9" ht="15.75" customHeight="1" x14ac:dyDescent="0.25">
      <c r="E444" s="1"/>
      <c r="F444" s="1"/>
      <c r="G444" s="2"/>
      <c r="I444" s="3"/>
    </row>
    <row r="445" spans="5:9" ht="15.75" customHeight="1" x14ac:dyDescent="0.25">
      <c r="E445" s="1"/>
      <c r="F445" s="1"/>
      <c r="G445" s="2"/>
      <c r="I445" s="3"/>
    </row>
    <row r="446" spans="5:9" ht="15.75" customHeight="1" x14ac:dyDescent="0.25">
      <c r="E446" s="1"/>
      <c r="F446" s="1"/>
      <c r="G446" s="2"/>
      <c r="I446" s="3"/>
    </row>
    <row r="447" spans="5:9" ht="15.75" customHeight="1" x14ac:dyDescent="0.25">
      <c r="E447" s="1"/>
      <c r="F447" s="1"/>
      <c r="G447" s="2"/>
      <c r="I447" s="3"/>
    </row>
    <row r="448" spans="5:9" ht="15.75" customHeight="1" x14ac:dyDescent="0.25">
      <c r="E448" s="1"/>
      <c r="F448" s="1"/>
      <c r="G448" s="2"/>
      <c r="I448" s="3"/>
    </row>
    <row r="449" spans="5:9" ht="15.75" customHeight="1" x14ac:dyDescent="0.25">
      <c r="E449" s="1"/>
      <c r="F449" s="1"/>
      <c r="G449" s="2"/>
      <c r="I449" s="3"/>
    </row>
    <row r="450" spans="5:9" ht="15.75" customHeight="1" x14ac:dyDescent="0.25">
      <c r="E450" s="1"/>
      <c r="F450" s="1"/>
      <c r="G450" s="2"/>
      <c r="I450" s="3"/>
    </row>
    <row r="451" spans="5:9" ht="15.75" customHeight="1" x14ac:dyDescent="0.25">
      <c r="E451" s="1"/>
      <c r="F451" s="1"/>
      <c r="G451" s="2"/>
      <c r="I451" s="3"/>
    </row>
    <row r="452" spans="5:9" ht="15.75" customHeight="1" x14ac:dyDescent="0.25">
      <c r="E452" s="1"/>
      <c r="F452" s="1"/>
      <c r="G452" s="2"/>
      <c r="I452" s="3"/>
    </row>
    <row r="453" spans="5:9" ht="15.75" customHeight="1" x14ac:dyDescent="0.25">
      <c r="E453" s="1"/>
      <c r="F453" s="1"/>
      <c r="G453" s="2"/>
      <c r="I453" s="3"/>
    </row>
    <row r="454" spans="5:9" ht="15.75" customHeight="1" x14ac:dyDescent="0.25">
      <c r="E454" s="1"/>
      <c r="F454" s="1"/>
      <c r="G454" s="2"/>
      <c r="I454" s="3"/>
    </row>
    <row r="455" spans="5:9" ht="15.75" customHeight="1" x14ac:dyDescent="0.25">
      <c r="E455" s="1"/>
      <c r="F455" s="1"/>
      <c r="G455" s="2"/>
      <c r="I455" s="3"/>
    </row>
    <row r="456" spans="5:9" ht="15.75" customHeight="1" x14ac:dyDescent="0.25">
      <c r="E456" s="1"/>
      <c r="F456" s="1"/>
      <c r="G456" s="2"/>
      <c r="I456" s="3"/>
    </row>
    <row r="457" spans="5:9" ht="15.75" customHeight="1" x14ac:dyDescent="0.25">
      <c r="E457" s="1"/>
      <c r="F457" s="1"/>
      <c r="G457" s="2"/>
      <c r="I457" s="3"/>
    </row>
    <row r="458" spans="5:9" ht="15.75" customHeight="1" x14ac:dyDescent="0.25">
      <c r="E458" s="1"/>
      <c r="F458" s="1"/>
      <c r="G458" s="2"/>
      <c r="I458" s="3"/>
    </row>
    <row r="459" spans="5:9" ht="15.75" customHeight="1" x14ac:dyDescent="0.25">
      <c r="E459" s="1"/>
      <c r="F459" s="1"/>
      <c r="G459" s="2"/>
      <c r="I459" s="3"/>
    </row>
    <row r="460" spans="5:9" ht="15.75" customHeight="1" x14ac:dyDescent="0.25">
      <c r="E460" s="1"/>
      <c r="F460" s="1"/>
      <c r="G460" s="2"/>
      <c r="I460" s="3"/>
    </row>
    <row r="461" spans="5:9" ht="15.75" customHeight="1" x14ac:dyDescent="0.25">
      <c r="E461" s="1"/>
      <c r="F461" s="1"/>
      <c r="G461" s="2"/>
      <c r="I461" s="3"/>
    </row>
    <row r="462" spans="5:9" ht="15.75" customHeight="1" x14ac:dyDescent="0.25">
      <c r="E462" s="1"/>
      <c r="F462" s="1"/>
      <c r="G462" s="2"/>
      <c r="I462" s="3"/>
    </row>
    <row r="463" spans="5:9" ht="15.75" customHeight="1" x14ac:dyDescent="0.25">
      <c r="E463" s="1"/>
      <c r="F463" s="1"/>
      <c r="G463" s="2"/>
      <c r="I463" s="3"/>
    </row>
    <row r="464" spans="5:9" ht="15.75" customHeight="1" x14ac:dyDescent="0.25">
      <c r="E464" s="1"/>
      <c r="F464" s="1"/>
      <c r="G464" s="2"/>
      <c r="I464" s="3"/>
    </row>
    <row r="465" spans="5:9" ht="15.75" customHeight="1" x14ac:dyDescent="0.25">
      <c r="E465" s="1"/>
      <c r="F465" s="1"/>
      <c r="G465" s="2"/>
      <c r="I465" s="3"/>
    </row>
    <row r="466" spans="5:9" ht="15.75" customHeight="1" x14ac:dyDescent="0.25">
      <c r="E466" s="1"/>
      <c r="F466" s="1"/>
      <c r="G466" s="2"/>
      <c r="I466" s="3"/>
    </row>
    <row r="467" spans="5:9" ht="15.75" customHeight="1" x14ac:dyDescent="0.25">
      <c r="E467" s="1"/>
      <c r="F467" s="1"/>
      <c r="G467" s="2"/>
      <c r="I467" s="3"/>
    </row>
    <row r="468" spans="5:9" ht="15.75" customHeight="1" x14ac:dyDescent="0.25">
      <c r="E468" s="1"/>
      <c r="F468" s="1"/>
      <c r="G468" s="2"/>
      <c r="I468" s="3"/>
    </row>
    <row r="469" spans="5:9" ht="15.75" customHeight="1" x14ac:dyDescent="0.25">
      <c r="E469" s="1"/>
      <c r="F469" s="1"/>
      <c r="G469" s="2"/>
      <c r="I469" s="3"/>
    </row>
    <row r="470" spans="5:9" ht="15.75" customHeight="1" x14ac:dyDescent="0.25">
      <c r="E470" s="1"/>
      <c r="F470" s="1"/>
      <c r="G470" s="2"/>
      <c r="I470" s="3"/>
    </row>
    <row r="471" spans="5:9" ht="15.75" customHeight="1" x14ac:dyDescent="0.25">
      <c r="E471" s="1"/>
      <c r="F471" s="1"/>
      <c r="G471" s="2"/>
      <c r="I471" s="3"/>
    </row>
    <row r="472" spans="5:9" ht="15.75" customHeight="1" x14ac:dyDescent="0.25">
      <c r="E472" s="1"/>
      <c r="F472" s="1"/>
      <c r="G472" s="2"/>
      <c r="I472" s="3"/>
    </row>
    <row r="473" spans="5:9" ht="15.75" customHeight="1" x14ac:dyDescent="0.25">
      <c r="E473" s="1"/>
      <c r="F473" s="1"/>
      <c r="G473" s="2"/>
      <c r="I473" s="3"/>
    </row>
    <row r="474" spans="5:9" ht="15.75" customHeight="1" x14ac:dyDescent="0.25">
      <c r="E474" s="1"/>
      <c r="F474" s="1"/>
      <c r="G474" s="2"/>
      <c r="I474" s="3"/>
    </row>
    <row r="475" spans="5:9" ht="15.75" customHeight="1" x14ac:dyDescent="0.25">
      <c r="E475" s="1"/>
      <c r="F475" s="1"/>
      <c r="G475" s="2"/>
      <c r="I475" s="3"/>
    </row>
    <row r="476" spans="5:9" ht="15.75" customHeight="1" x14ac:dyDescent="0.25">
      <c r="E476" s="1"/>
      <c r="F476" s="1"/>
      <c r="G476" s="2"/>
      <c r="I476" s="3"/>
    </row>
    <row r="477" spans="5:9" ht="15.75" customHeight="1" x14ac:dyDescent="0.25">
      <c r="E477" s="1"/>
      <c r="F477" s="1"/>
      <c r="G477" s="2"/>
      <c r="I477" s="3"/>
    </row>
    <row r="478" spans="5:9" ht="15.75" customHeight="1" x14ac:dyDescent="0.25">
      <c r="E478" s="1"/>
      <c r="F478" s="1"/>
      <c r="G478" s="2"/>
      <c r="I478" s="3"/>
    </row>
    <row r="479" spans="5:9" ht="15.75" customHeight="1" x14ac:dyDescent="0.25">
      <c r="E479" s="1"/>
      <c r="F479" s="1"/>
      <c r="G479" s="2"/>
      <c r="I479" s="3"/>
    </row>
    <row r="480" spans="5:9" ht="15.75" customHeight="1" x14ac:dyDescent="0.25">
      <c r="E480" s="1"/>
      <c r="F480" s="1"/>
      <c r="G480" s="2"/>
      <c r="I480" s="3"/>
    </row>
    <row r="481" spans="5:9" ht="15.75" customHeight="1" x14ac:dyDescent="0.25">
      <c r="E481" s="1"/>
      <c r="F481" s="1"/>
      <c r="G481" s="2"/>
      <c r="I481" s="3"/>
    </row>
    <row r="482" spans="5:9" ht="15.75" customHeight="1" x14ac:dyDescent="0.25">
      <c r="E482" s="1"/>
      <c r="F482" s="1"/>
      <c r="G482" s="2"/>
      <c r="I482" s="3"/>
    </row>
    <row r="483" spans="5:9" ht="15.75" customHeight="1" x14ac:dyDescent="0.25">
      <c r="E483" s="1"/>
      <c r="F483" s="1"/>
      <c r="G483" s="2"/>
      <c r="I483" s="3"/>
    </row>
    <row r="484" spans="5:9" ht="15.75" customHeight="1" x14ac:dyDescent="0.25">
      <c r="E484" s="1"/>
      <c r="F484" s="1"/>
      <c r="G484" s="2"/>
      <c r="I484" s="3"/>
    </row>
    <row r="485" spans="5:9" ht="15.75" customHeight="1" x14ac:dyDescent="0.25">
      <c r="E485" s="1"/>
      <c r="F485" s="1"/>
      <c r="G485" s="2"/>
      <c r="I485" s="3"/>
    </row>
    <row r="486" spans="5:9" ht="15.75" customHeight="1" x14ac:dyDescent="0.25">
      <c r="E486" s="1"/>
      <c r="F486" s="1"/>
      <c r="G486" s="2"/>
      <c r="I486" s="3"/>
    </row>
    <row r="487" spans="5:9" ht="15.75" customHeight="1" x14ac:dyDescent="0.25">
      <c r="E487" s="1"/>
      <c r="F487" s="1"/>
      <c r="G487" s="2"/>
      <c r="I487" s="3"/>
    </row>
    <row r="488" spans="5:9" ht="15.75" customHeight="1" x14ac:dyDescent="0.25">
      <c r="E488" s="1"/>
      <c r="F488" s="1"/>
      <c r="G488" s="2"/>
      <c r="I488" s="3"/>
    </row>
    <row r="489" spans="5:9" ht="15.75" customHeight="1" x14ac:dyDescent="0.25">
      <c r="E489" s="1"/>
      <c r="F489" s="1"/>
      <c r="G489" s="2"/>
      <c r="I489" s="3"/>
    </row>
    <row r="490" spans="5:9" ht="15.75" customHeight="1" x14ac:dyDescent="0.25">
      <c r="E490" s="1"/>
      <c r="F490" s="1"/>
      <c r="G490" s="2"/>
      <c r="I490" s="3"/>
    </row>
    <row r="491" spans="5:9" ht="15.75" customHeight="1" x14ac:dyDescent="0.25">
      <c r="E491" s="1"/>
      <c r="F491" s="1"/>
      <c r="G491" s="2"/>
      <c r="I491" s="3"/>
    </row>
    <row r="492" spans="5:9" ht="15.75" customHeight="1" x14ac:dyDescent="0.25">
      <c r="E492" s="1"/>
      <c r="F492" s="1"/>
      <c r="G492" s="2"/>
      <c r="I492" s="3"/>
    </row>
    <row r="493" spans="5:9" ht="15.75" customHeight="1" x14ac:dyDescent="0.25">
      <c r="E493" s="1"/>
      <c r="F493" s="1"/>
      <c r="G493" s="2"/>
      <c r="I493" s="3"/>
    </row>
    <row r="494" spans="5:9" ht="15.75" customHeight="1" x14ac:dyDescent="0.25">
      <c r="E494" s="1"/>
      <c r="F494" s="1"/>
      <c r="G494" s="2"/>
      <c r="I494" s="3"/>
    </row>
    <row r="495" spans="5:9" ht="15.75" customHeight="1" x14ac:dyDescent="0.25">
      <c r="E495" s="1"/>
      <c r="F495" s="1"/>
      <c r="G495" s="2"/>
      <c r="I495" s="3"/>
    </row>
    <row r="496" spans="5:9" ht="15.75" customHeight="1" x14ac:dyDescent="0.25">
      <c r="E496" s="1"/>
      <c r="F496" s="1"/>
      <c r="G496" s="2"/>
      <c r="I496" s="3"/>
    </row>
    <row r="497" spans="5:9" ht="15.75" customHeight="1" x14ac:dyDescent="0.25">
      <c r="E497" s="1"/>
      <c r="F497" s="1"/>
      <c r="G497" s="2"/>
      <c r="I497" s="3"/>
    </row>
    <row r="498" spans="5:9" ht="15.75" customHeight="1" x14ac:dyDescent="0.25">
      <c r="E498" s="1"/>
      <c r="F498" s="1"/>
      <c r="G498" s="2"/>
      <c r="I498" s="3"/>
    </row>
    <row r="499" spans="5:9" ht="15.75" customHeight="1" x14ac:dyDescent="0.25">
      <c r="E499" s="1"/>
      <c r="F499" s="1"/>
      <c r="G499" s="2"/>
      <c r="I499" s="3"/>
    </row>
    <row r="500" spans="5:9" ht="15.75" customHeight="1" x14ac:dyDescent="0.25">
      <c r="E500" s="1"/>
      <c r="F500" s="1"/>
      <c r="G500" s="2"/>
      <c r="I500" s="3"/>
    </row>
    <row r="501" spans="5:9" ht="15.75" customHeight="1" x14ac:dyDescent="0.25">
      <c r="E501" s="1"/>
      <c r="F501" s="1"/>
      <c r="G501" s="2"/>
      <c r="I501" s="3"/>
    </row>
    <row r="502" spans="5:9" ht="15.75" customHeight="1" x14ac:dyDescent="0.25">
      <c r="E502" s="1"/>
      <c r="F502" s="1"/>
      <c r="G502" s="2"/>
      <c r="I502" s="3"/>
    </row>
    <row r="503" spans="5:9" ht="15.75" customHeight="1" x14ac:dyDescent="0.25">
      <c r="E503" s="1"/>
      <c r="F503" s="1"/>
      <c r="G503" s="2"/>
      <c r="I503" s="3"/>
    </row>
    <row r="504" spans="5:9" ht="15.75" customHeight="1" x14ac:dyDescent="0.25">
      <c r="E504" s="1"/>
      <c r="F504" s="1"/>
      <c r="G504" s="2"/>
      <c r="I504" s="3"/>
    </row>
    <row r="505" spans="5:9" ht="15.75" customHeight="1" x14ac:dyDescent="0.25">
      <c r="E505" s="1"/>
      <c r="F505" s="1"/>
      <c r="G505" s="2"/>
      <c r="I505" s="3"/>
    </row>
    <row r="506" spans="5:9" ht="15.75" customHeight="1" x14ac:dyDescent="0.25">
      <c r="E506" s="1"/>
      <c r="F506" s="1"/>
      <c r="G506" s="2"/>
      <c r="I506" s="3"/>
    </row>
    <row r="507" spans="5:9" ht="15.75" customHeight="1" x14ac:dyDescent="0.25">
      <c r="E507" s="1"/>
      <c r="F507" s="1"/>
      <c r="G507" s="2"/>
      <c r="I507" s="3"/>
    </row>
    <row r="508" spans="5:9" ht="15.75" customHeight="1" x14ac:dyDescent="0.25">
      <c r="E508" s="1"/>
      <c r="F508" s="1"/>
      <c r="G508" s="2"/>
      <c r="I508" s="3"/>
    </row>
    <row r="509" spans="5:9" ht="15.75" customHeight="1" x14ac:dyDescent="0.25">
      <c r="E509" s="1"/>
      <c r="F509" s="1"/>
      <c r="G509" s="2"/>
      <c r="I509" s="3"/>
    </row>
    <row r="510" spans="5:9" ht="15.75" customHeight="1" x14ac:dyDescent="0.25">
      <c r="E510" s="1"/>
      <c r="F510" s="1"/>
      <c r="G510" s="2"/>
      <c r="I510" s="3"/>
    </row>
    <row r="511" spans="5:9" ht="15.75" customHeight="1" x14ac:dyDescent="0.25">
      <c r="E511" s="1"/>
      <c r="F511" s="1"/>
      <c r="G511" s="2"/>
      <c r="I511" s="3"/>
    </row>
    <row r="512" spans="5:9" ht="15.75" customHeight="1" x14ac:dyDescent="0.25">
      <c r="E512" s="1"/>
      <c r="F512" s="1"/>
      <c r="G512" s="2"/>
      <c r="I512" s="3"/>
    </row>
    <row r="513" spans="5:9" ht="15.75" customHeight="1" x14ac:dyDescent="0.25">
      <c r="E513" s="1"/>
      <c r="F513" s="1"/>
      <c r="G513" s="2"/>
      <c r="I513" s="3"/>
    </row>
    <row r="514" spans="5:9" ht="15.75" customHeight="1" x14ac:dyDescent="0.25">
      <c r="E514" s="1"/>
      <c r="F514" s="1"/>
      <c r="G514" s="2"/>
      <c r="I514" s="3"/>
    </row>
    <row r="515" spans="5:9" ht="15.75" customHeight="1" x14ac:dyDescent="0.25">
      <c r="E515" s="1"/>
      <c r="F515" s="1"/>
      <c r="G515" s="2"/>
      <c r="I515" s="3"/>
    </row>
    <row r="516" spans="5:9" ht="15.75" customHeight="1" x14ac:dyDescent="0.25">
      <c r="E516" s="1"/>
      <c r="F516" s="1"/>
      <c r="G516" s="2"/>
      <c r="I516" s="3"/>
    </row>
    <row r="517" spans="5:9" ht="15.75" customHeight="1" x14ac:dyDescent="0.25">
      <c r="E517" s="1"/>
      <c r="F517" s="1"/>
      <c r="G517" s="2"/>
      <c r="I517" s="3"/>
    </row>
    <row r="518" spans="5:9" ht="15.75" customHeight="1" x14ac:dyDescent="0.25">
      <c r="E518" s="1"/>
      <c r="F518" s="1"/>
      <c r="G518" s="2"/>
      <c r="I518" s="3"/>
    </row>
    <row r="519" spans="5:9" ht="15.75" customHeight="1" x14ac:dyDescent="0.25">
      <c r="E519" s="1"/>
      <c r="F519" s="1"/>
      <c r="G519" s="2"/>
      <c r="I519" s="3"/>
    </row>
    <row r="520" spans="5:9" ht="15.75" customHeight="1" x14ac:dyDescent="0.25">
      <c r="E520" s="1"/>
      <c r="F520" s="1"/>
      <c r="G520" s="2"/>
      <c r="I520" s="3"/>
    </row>
    <row r="521" spans="5:9" ht="15.75" customHeight="1" x14ac:dyDescent="0.25">
      <c r="E521" s="1"/>
      <c r="F521" s="1"/>
      <c r="G521" s="2"/>
      <c r="I521" s="3"/>
    </row>
    <row r="522" spans="5:9" ht="15.75" customHeight="1" x14ac:dyDescent="0.25">
      <c r="E522" s="1"/>
      <c r="F522" s="1"/>
      <c r="G522" s="2"/>
      <c r="I522" s="3"/>
    </row>
    <row r="523" spans="5:9" ht="15.75" customHeight="1" x14ac:dyDescent="0.25">
      <c r="E523" s="1"/>
      <c r="F523" s="1"/>
      <c r="G523" s="2"/>
      <c r="I523" s="3"/>
    </row>
    <row r="524" spans="5:9" ht="15.75" customHeight="1" x14ac:dyDescent="0.25">
      <c r="E524" s="1"/>
      <c r="F524" s="1"/>
      <c r="G524" s="2"/>
      <c r="I524" s="3"/>
    </row>
    <row r="525" spans="5:9" ht="15.75" customHeight="1" x14ac:dyDescent="0.25">
      <c r="E525" s="1"/>
      <c r="F525" s="1"/>
      <c r="G525" s="2"/>
      <c r="I525" s="3"/>
    </row>
    <row r="526" spans="5:9" ht="15.75" customHeight="1" x14ac:dyDescent="0.25">
      <c r="E526" s="1"/>
      <c r="F526" s="1"/>
      <c r="G526" s="2"/>
      <c r="I526" s="3"/>
    </row>
    <row r="527" spans="5:9" ht="15.75" customHeight="1" x14ac:dyDescent="0.25">
      <c r="E527" s="1"/>
      <c r="F527" s="1"/>
      <c r="G527" s="2"/>
      <c r="I527" s="3"/>
    </row>
    <row r="528" spans="5:9" ht="15.75" customHeight="1" x14ac:dyDescent="0.25">
      <c r="E528" s="1"/>
      <c r="F528" s="1"/>
      <c r="G528" s="2"/>
      <c r="I528" s="3"/>
    </row>
    <row r="529" spans="5:9" ht="15.75" customHeight="1" x14ac:dyDescent="0.25">
      <c r="E529" s="1"/>
      <c r="F529" s="1"/>
      <c r="G529" s="2"/>
      <c r="I529" s="3"/>
    </row>
    <row r="530" spans="5:9" ht="15.75" customHeight="1" x14ac:dyDescent="0.25">
      <c r="E530" s="1"/>
      <c r="F530" s="1"/>
      <c r="G530" s="2"/>
      <c r="I530" s="3"/>
    </row>
    <row r="531" spans="5:9" ht="15.75" customHeight="1" x14ac:dyDescent="0.25">
      <c r="E531" s="1"/>
      <c r="F531" s="1"/>
      <c r="G531" s="2"/>
      <c r="I531" s="3"/>
    </row>
    <row r="532" spans="5:9" ht="15.75" customHeight="1" x14ac:dyDescent="0.25">
      <c r="E532" s="1"/>
      <c r="F532" s="1"/>
      <c r="G532" s="2"/>
      <c r="I532" s="3"/>
    </row>
    <row r="533" spans="5:9" ht="15.75" customHeight="1" x14ac:dyDescent="0.25">
      <c r="E533" s="1"/>
      <c r="F533" s="1"/>
      <c r="G533" s="2"/>
      <c r="I533" s="3"/>
    </row>
    <row r="534" spans="5:9" ht="15.75" customHeight="1" x14ac:dyDescent="0.25"/>
    <row r="535" spans="5:9" ht="15.75" customHeight="1" x14ac:dyDescent="0.25"/>
    <row r="536" spans="5:9" ht="15.75" customHeight="1" x14ac:dyDescent="0.25"/>
    <row r="537" spans="5:9" ht="15.75" customHeight="1" x14ac:dyDescent="0.25"/>
    <row r="538" spans="5:9" ht="15.75" customHeight="1" x14ac:dyDescent="0.25"/>
    <row r="539" spans="5:9" ht="15.75" customHeight="1" x14ac:dyDescent="0.25"/>
    <row r="540" spans="5:9" ht="15.75" customHeight="1" x14ac:dyDescent="0.25"/>
    <row r="541" spans="5:9" ht="15.75" customHeight="1" x14ac:dyDescent="0.25"/>
    <row r="542" spans="5:9" ht="15.75" customHeight="1" x14ac:dyDescent="0.25"/>
    <row r="543" spans="5:9" ht="15.75" customHeight="1" x14ac:dyDescent="0.25"/>
    <row r="544" spans="5:9"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MEJORAM</vt:lpstr>
      <vt:lpstr>Ppto</vt:lpstr>
      <vt:lpstr>'PLAN DE MEJORAM'!Área_de_impresión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MARIO GRISALES</dc:creator>
  <cp:lastModifiedBy>CONTROL INTERNO</cp:lastModifiedBy>
  <cp:lastPrinted>2023-05-31T15:13:17Z</cp:lastPrinted>
  <dcterms:created xsi:type="dcterms:W3CDTF">2010-02-24T13:59:50Z</dcterms:created>
  <dcterms:modified xsi:type="dcterms:W3CDTF">2023-06-01T15:48:19Z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ies>
</file>