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135" windowWidth="9180" windowHeight="4500" activeTab="2"/>
  </bookViews>
  <sheets>
    <sheet name="BAL" sheetId="7" r:id="rId1"/>
    <sheet name="PYG" sheetId="8" r:id="rId2"/>
    <sheet name="NOTAS " sheetId="9" r:id="rId3"/>
  </sheets>
  <definedNames>
    <definedName name="_xlnm.Print_Area" localSheetId="0">BAL!$A$1:$D$79</definedName>
    <definedName name="_xlnm.Print_Area" localSheetId="2">'NOTAS '!$A$1:$D$25</definedName>
    <definedName name="_xlnm.Print_Area" localSheetId="1">PYG!$A$1:$E$59</definedName>
  </definedNames>
  <calcPr calcId="125725"/>
</workbook>
</file>

<file path=xl/calcChain.xml><?xml version="1.0" encoding="utf-8"?>
<calcChain xmlns="http://schemas.openxmlformats.org/spreadsheetml/2006/main">
  <c r="D38" i="8"/>
  <c r="B38"/>
  <c r="D27"/>
  <c r="B27"/>
  <c r="B17"/>
  <c r="D17"/>
  <c r="D19"/>
  <c r="D13"/>
  <c r="B13"/>
  <c r="B19" s="1"/>
  <c r="D54" i="7"/>
  <c r="D67"/>
  <c r="D69" s="1"/>
  <c r="D56"/>
  <c r="D58"/>
  <c r="D38"/>
  <c r="D33"/>
  <c r="B67"/>
  <c r="B56"/>
  <c r="B58"/>
  <c r="B69" s="1"/>
  <c r="B36"/>
  <c r="B38"/>
  <c r="B33"/>
  <c r="A4"/>
  <c r="B14"/>
  <c r="D44" i="8"/>
  <c r="D45" s="1"/>
  <c r="D20" i="7"/>
  <c r="D14"/>
  <c r="B78"/>
  <c r="B76"/>
  <c r="B44" i="8"/>
  <c r="B45" s="1"/>
  <c r="B20" i="7"/>
  <c r="B24" s="1"/>
  <c r="B42" s="1"/>
  <c r="A75"/>
  <c r="D24"/>
  <c r="D42" s="1"/>
  <c r="D40"/>
  <c r="B40"/>
  <c r="B47" i="8" l="1"/>
  <c r="B50" s="1"/>
  <c r="D47"/>
  <c r="D50" s="1"/>
</calcChain>
</file>

<file path=xl/sharedStrings.xml><?xml version="1.0" encoding="utf-8"?>
<sst xmlns="http://schemas.openxmlformats.org/spreadsheetml/2006/main" count="174" uniqueCount="156">
  <si>
    <t xml:space="preserve"> </t>
  </si>
  <si>
    <t>ACTIVO</t>
  </si>
  <si>
    <t>DISPONIBLE</t>
  </si>
  <si>
    <t>BANCOS</t>
  </si>
  <si>
    <t>TOTAL DISPONIBLE</t>
  </si>
  <si>
    <t>PROPIEDAD PLANTA Y EQUIPO</t>
  </si>
  <si>
    <t>TOTAL PROP.PLANTA Y EQUIPO</t>
  </si>
  <si>
    <t>T O T A L   A C T I V O</t>
  </si>
  <si>
    <t>PASIVO</t>
  </si>
  <si>
    <t>T O T A L   P A S I V O</t>
  </si>
  <si>
    <t>TOTAL PATRIMONIO</t>
  </si>
  <si>
    <t>T O T A L   P A S I V O   Y   P A T R I M O N I O</t>
  </si>
  <si>
    <t>INGRESOS</t>
  </si>
  <si>
    <t>T O T A L   I N G R E S O S</t>
  </si>
  <si>
    <t>EGRESOS</t>
  </si>
  <si>
    <t>FINANCIEROS</t>
  </si>
  <si>
    <t>R E S U L T A D O</t>
  </si>
  <si>
    <t>CUENTAS POR PAGAR</t>
  </si>
  <si>
    <t>INGRESOS NO OPERACIONALES</t>
  </si>
  <si>
    <t>TOTAL INGRESOS OPERACIONALES</t>
  </si>
  <si>
    <t>TOTAL ING.NO OPERACIONALES</t>
  </si>
  <si>
    <t>T O T A L   E G R E S O S</t>
  </si>
  <si>
    <t>GERENTE</t>
  </si>
  <si>
    <t>CONTADOR</t>
  </si>
  <si>
    <t>TOTAL ACTIVO CORRIENTE</t>
  </si>
  <si>
    <t>ACTIVO CORRIENTE</t>
  </si>
  <si>
    <t>ACTIVO NO CORRIENTE</t>
  </si>
  <si>
    <t>TOTAL ACTIVO NO CORRIENTE</t>
  </si>
  <si>
    <t>PASIVO CORRIENTE</t>
  </si>
  <si>
    <t>TOTAL PASIVO CORRIENTE</t>
  </si>
  <si>
    <t>CAJA GENERAL</t>
  </si>
  <si>
    <t xml:space="preserve">  </t>
  </si>
  <si>
    <t xml:space="preserve">PATRIMONIO </t>
  </si>
  <si>
    <t>RESULTADOS DEL EJERCICIO</t>
  </si>
  <si>
    <t>IMPTOS/CONTRIBUCIONES/TASAS</t>
  </si>
  <si>
    <t>OTROS DEUDORES</t>
  </si>
  <si>
    <t>RETENCION EN LA FUENTE</t>
  </si>
  <si>
    <t>MARTHA L. AVILA V.</t>
  </si>
  <si>
    <t>T.P. 19376-T</t>
  </si>
  <si>
    <t>ESTADO DE PERDIDAS Y GANANCIAS COMPARATIVO</t>
  </si>
  <si>
    <t>TERRENOS</t>
  </si>
  <si>
    <t xml:space="preserve">BALANCE GENERAL </t>
  </si>
  <si>
    <t>DIVERSOS</t>
  </si>
  <si>
    <t>GASTOS LEGALES</t>
  </si>
  <si>
    <t>INSTITUTO DE VIVIENDA DE INTERES SOCIAL Y REFORMA URBANA - IVIS DE CHIA</t>
  </si>
  <si>
    <t>NIT 832.005.549-2</t>
  </si>
  <si>
    <t>DICIEMBRE 31 DE 2012/2014</t>
  </si>
  <si>
    <t>Dic.31/2014</t>
  </si>
  <si>
    <t>Dic.31/2012</t>
  </si>
  <si>
    <t>DEUDORES</t>
  </si>
  <si>
    <t>TRANSFERENCIAS POR COBRAR</t>
  </si>
  <si>
    <t>AVANCES Y ANTICIPOS</t>
  </si>
  <si>
    <t>TOTAL DEUDORES</t>
  </si>
  <si>
    <t>INVENTARIOS</t>
  </si>
  <si>
    <t>MERCANCIA EN EXISTENCIA</t>
  </si>
  <si>
    <t>MUEBLES Y ENSERES</t>
  </si>
  <si>
    <t>EQUIPO DE OFICINA</t>
  </si>
  <si>
    <t>DEPRECIACIONES</t>
  </si>
  <si>
    <t>OTROS ACTIVOS</t>
  </si>
  <si>
    <t>CARGOS DIFERIDOS</t>
  </si>
  <si>
    <t>AMORTIZACION ACUMULADA</t>
  </si>
  <si>
    <t>TOTAL OTROS ACTIVOS</t>
  </si>
  <si>
    <t>ADQUISICION DE BIENES Y SERVICIOS</t>
  </si>
  <si>
    <t>ACREEDORES</t>
  </si>
  <si>
    <t>IMPUESTOS , CONTRIBUCIONES Y TASAS</t>
  </si>
  <si>
    <t>IMPUESTOS MUNICIPALES</t>
  </si>
  <si>
    <t>OBLIGACIONES LABORALES</t>
  </si>
  <si>
    <t>SALARIOS Y PRESTACIONES SOCIALES</t>
  </si>
  <si>
    <t>CAPITAL FISCAL</t>
  </si>
  <si>
    <t>RESULTADOS EJERCICIOS ANTERIORES</t>
  </si>
  <si>
    <t>EQUIPO DE COMUNICACION Y COMPUTACION</t>
  </si>
  <si>
    <t xml:space="preserve"> INSTITUTO DE VIVIENDA DE INTERES SOCIAL Y REFORMA URBANA DEL MUNICIPIO DE CHIA </t>
  </si>
  <si>
    <t>A DICIEMBRE 31 DE 2014</t>
  </si>
  <si>
    <t xml:space="preserve">NOTAS GENERALES A LOS ESTADOS CONTABLES </t>
  </si>
  <si>
    <t>NOTAS DE CARÁCTER GENERAL</t>
  </si>
  <si>
    <t>CODIGO</t>
  </si>
  <si>
    <t>NOMBRE</t>
  </si>
  <si>
    <t>DETALLE NOTAS CARACTER GENERAL</t>
  </si>
  <si>
    <t>REFERENCIA A NOTA ESPECIFICA</t>
  </si>
  <si>
    <t xml:space="preserve">N1.1 </t>
  </si>
  <si>
    <t xml:space="preserve">ESTRUCTURA ÓRGANICA </t>
  </si>
  <si>
    <t xml:space="preserve">EXISTE UNA JUNTA DIRECTIVA , COMO MAXIMO ORGANO DE DIRECCION, LA CUAL ES ELEGIDA POR UN PERIODO DE CUATRO AÑOS. UN GERENTE DE LIBRE NOMBRAMIENTO Y REMOCION NOMBRADO POR ELALCALDE DEL MUNICIPIO DE CHIA.UNA PLANTA DE PERSONAL COMPUESTA POR  EL GERENTE, UN PROFESIONAL UNIVERSITARIO , UN TECNICO ADMINISTRATIVO Y TECNICO OPERATIVO  </t>
  </si>
  <si>
    <t xml:space="preserve">N1.2 </t>
  </si>
  <si>
    <t xml:space="preserve">RÉGIMEN JURÍDICO </t>
  </si>
  <si>
    <t xml:space="preserve">ENTIDAD PUBLICA DESCENTRALIZADA, CREADA MEDIANTE ACUERDO MUNICIPAL 23 DE 1996, COMO UN ESTABLECIMIENTO PUBLICO DEL ORDEN MUNICIPAL CON AUTONOMIA ADMINISTRATIVA .PERSONERIA JURIDICA PRESUPUESTO PROPIO Y PATRIMONIO INDEPENDIENTE. LA TUTELA ADMINISTRATIVA DEL INSTITUTO ES EJERCIDA POR EL ALCALDE MUNICIPAL, Y TENDRA POR OBJETO EL CONTROL DE SUS ACTIVIDADES . DENTRO DEL MARCO DEL PLAN DE ORDENAMIENTO TERRITORIAL Y PLAN DE DESARROLLO DEL MUNICIPIO.. </t>
  </si>
  <si>
    <t xml:space="preserve">POLITICA GENERAL DE VIVIENDA, PLAN DE DESARROLLO MUNICIPAL </t>
  </si>
  <si>
    <t xml:space="preserve">N2.1 </t>
  </si>
  <si>
    <t xml:space="preserve">APLICACIÓN DEL MARCO CONCEPTUAL DEL PGCP </t>
  </si>
  <si>
    <t xml:space="preserve">EN EL INSTITUTO DE VIVIENDA DE INTERES SOCIAL Y REFORMA URBANA SE APLICA EL MARCO CONCEPTUAL PLAN GENERAL DE CONTABILIDAD PUBLICA . </t>
  </si>
  <si>
    <t xml:space="preserve">DADO POR LA CONTADURIA GENERAL DE LA NACION </t>
  </si>
  <si>
    <t xml:space="preserve">N2.2 </t>
  </si>
  <si>
    <t xml:space="preserve">APLICACIÓN DEL CATALOGO GENERAL DE CUENTAS  </t>
  </si>
  <si>
    <t xml:space="preserve">EL INSTITUTO DE VIVIENDA DE INTERES SOCIAL Y REFORMA URBANA MANEJA EL CATALOGO GENERAL DE CUENTAS DE LA CONTADURIA GENERAL DE LA NACION PARA LAS EMPRESAS DEL SECTOR PUBLICO. </t>
  </si>
  <si>
    <t xml:space="preserve">DADO POR LA CONTADURIA GENERAL DE LA NAC ION </t>
  </si>
  <si>
    <t xml:space="preserve">N2.3 </t>
  </si>
  <si>
    <t xml:space="preserve">APLICACIÓN DE NORMAS Y PROCEDIMIENTOS </t>
  </si>
  <si>
    <t xml:space="preserve">EXISTE UN MANUAL  DE OPERACIONES SEGUN LA RESOLUCION 038 DE DICIEMBRE DE 2008 EL CUAL INCLUYE POLITICAS, PROCEDIMIENTOS Y METODOS DE TRABAJO </t>
  </si>
  <si>
    <t xml:space="preserve">DE CONFORMIDAD A LOS PARAMETROS DE LA CONTADURIA GENERAL DE LA NACION. </t>
  </si>
  <si>
    <t xml:space="preserve">N2.4 </t>
  </si>
  <si>
    <t xml:space="preserve">REGISTRO OFICIAL DE LIBROS DE CONTABILIDAD Y DOCUMENTOS SOPORTE </t>
  </si>
  <si>
    <t xml:space="preserve">EXISTEN LOS LIBROS OFICIALES, COMO EL MAYOR Y BALANCE, LIBRO DIARIO Y LOS LIBROS AUXILIARES. DE IGUAL MANERA LOS DOCUMENTOS SOPORTES DE LA CONTABILIDAD DE LA ENTIDAD. </t>
  </si>
  <si>
    <t>ARCHIVO OFICINA</t>
  </si>
  <si>
    <t xml:space="preserve">N4.1 </t>
  </si>
  <si>
    <t xml:space="preserve">MANEJO DE DOCUMENTOS Y SOPORTES CONTABLES </t>
  </si>
  <si>
    <t xml:space="preserve">EXISTEN LOS DOCUMENTOS  Y SOPORTES CONTABLES REQUERIDOS PARA PROCESAR LA INFORMACION CONTABLE. DEBE HABER MAYOR SEGURIDAD  PARA GUARDAR LA INFORMACION CONTABLE POR FUERA DE LA ENTIDAD. PREVIENDO CUALQUIER SITUACION DIFICIL. </t>
  </si>
  <si>
    <t>SOPORTES COMPROBANTES DE EGRESO, RECIBOS DE CAJA , COPROBANTES DE CONT . EXISTE EL SOFTWARE CONTABLE  Y PRESUPUESTAL HAS SQL.</t>
  </si>
  <si>
    <t xml:space="preserve">N4.2 </t>
  </si>
  <si>
    <t xml:space="preserve">ESTRUCTURA DEL ÁREA FINANCIERA </t>
  </si>
  <si>
    <t xml:space="preserve">EXISTE UNA TECNICA ADMINISTRATIVA, DENTRO DE LA PLANTA DE PERSONAL DE LA ENTIDAD Y UN CONTADOR PUBLICO VINCULADO POR MEDIO DE UN CONTRATO DE PRESTACION DE SERVICIOS  PROFESIONALES. </t>
  </si>
  <si>
    <t>PLANTA DE PERSONAL Y CONTRATO PRESTACION DE SERVICIOS  PROFESIONALES COMO CONTADOS PUBLICO.</t>
  </si>
  <si>
    <t xml:space="preserve">N5.1 </t>
  </si>
  <si>
    <t xml:space="preserve">CAMBIOS EN LA APLICACIÓN DE MÉTODOS Y PROCEDIMIENTOS </t>
  </si>
  <si>
    <t xml:space="preserve">SE DEBEN ACTUALIZAR LOS MANUALES DE NORMAS Y PROCEDIMIENTOS EXISTENTES EN LA ENTIDAD  </t>
  </si>
  <si>
    <t xml:space="preserve">ACTUALIZACION DE MANUALES DE NORMAS Y PROCEDIMIENTOS </t>
  </si>
  <si>
    <t xml:space="preserve">N5.2 </t>
  </si>
  <si>
    <t xml:space="preserve">AJUSTES DE EJERCICIOS ANTERIORES </t>
  </si>
  <si>
    <t xml:space="preserve">SE REALIZAN DE ACUERDO A LA NECESIDAD. </t>
  </si>
  <si>
    <t xml:space="preserve">N5.5 </t>
  </si>
  <si>
    <t xml:space="preserve">POR EFECTO DEL SANEAMIENTO CONTABLE </t>
  </si>
  <si>
    <t xml:space="preserve">SE CREO EL COMITE DE SOSTENIBILIDAD CONTABLE  </t>
  </si>
  <si>
    <t xml:space="preserve">CREADO MEDIANTE RESOLUCION 40 DE SEPTIEMBRE 23 2013 </t>
  </si>
  <si>
    <t>LUZ NANCY REYES PULIDO</t>
  </si>
  <si>
    <t>CONTADOR PUBLICO</t>
  </si>
  <si>
    <t>T.P 19.376-T</t>
  </si>
  <si>
    <t>INSTITUTO DE VIVIENDA DE INTERES SOCIAL Y REFORMA URBANA- IVIS DE CHIA</t>
  </si>
  <si>
    <t>NIT.: 832.005.549-2</t>
  </si>
  <si>
    <t>INGRESOS POR TRANSFERENCIAS</t>
  </si>
  <si>
    <t>TRANSFERENCIAS MUNICIPALES</t>
  </si>
  <si>
    <t>FUNCIONAMIENTO</t>
  </si>
  <si>
    <t>INVERSION</t>
  </si>
  <si>
    <t>GTOS DE ADMINISTRACION</t>
  </si>
  <si>
    <t>GASTOS DE PERSONAL</t>
  </si>
  <si>
    <t>SUELDOS Y SALARIOS</t>
  </si>
  <si>
    <t>CONTRIBUCIONES EFECTIVAS</t>
  </si>
  <si>
    <t>APORTES SOBRE LA NOMINA</t>
  </si>
  <si>
    <t>TOTAL GASTOS DE PERSONAL</t>
  </si>
  <si>
    <t>GASTOS GENERALES</t>
  </si>
  <si>
    <t>COMISIONES, HONORARIOS Y SERVICIOS</t>
  </si>
  <si>
    <t>MATERIALES Y SUMINISTROS</t>
  </si>
  <si>
    <t>MANTENIMIENTO</t>
  </si>
  <si>
    <t>SERVICIOS PUBLICOS</t>
  </si>
  <si>
    <t>ARRENDAMIENTOS</t>
  </si>
  <si>
    <t>IMPRESOS Y PUBLICACIONES</t>
  </si>
  <si>
    <t>COUNICACION Y TRANSPORTE</t>
  </si>
  <si>
    <t>SEGUROS GENERALES</t>
  </si>
  <si>
    <t>TOTAL  GASTOS GENERALES</t>
  </si>
  <si>
    <t>OTROS GASTOS</t>
  </si>
  <si>
    <t>GASTOS DE INVERSION</t>
  </si>
  <si>
    <t>GASTO PUBLICO SOCIAL</t>
  </si>
  <si>
    <t>BIENES Y SERVICIOS</t>
  </si>
  <si>
    <t>SUBSIDIOS ASIGNADOS</t>
  </si>
  <si>
    <t>TOTAL GTOS DE INVERSION</t>
  </si>
  <si>
    <t>RESULTADO DEL EJERCICIO</t>
  </si>
  <si>
    <t>MARTHA LUCIA AVILA V.</t>
  </si>
  <si>
    <t>LUZ  NANCY REYES PULIDO</t>
  </si>
  <si>
    <t xml:space="preserve">SE DEBEN POSESIONAR LOS INTEGRANTES DE LA JUNTA DIRECTIVA, POR PERIODO  DE CUATRO AÑOS  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</si>
</sst>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3" formatCode="_(* #,##0.00_);_(* \(#,##0.00\);_(* &quot;-&quot;??_);_(@_)"/>
    <numFmt numFmtId="182" formatCode="_ &quot;$&quot;\ * #,##0_ ;_ &quot;$&quot;\ * \-#,##0_ ;_ &quot;$&quot;\ * &quot;-&quot;_ ;_ @_ "/>
    <numFmt numFmtId="183" formatCode="_ * #,##0_ ;_ * \-#,##0_ ;_ * &quot;-&quot;_ ;_ @_ "/>
    <numFmt numFmtId="194" formatCode="_(* #,##0_);_(* \(#,##0\);_(* &quot;-&quot;??_);_(@_)"/>
  </numFmts>
  <fonts count="16">
    <font>
      <sz val="10"/>
      <name val="Arial"/>
    </font>
    <font>
      <sz val="10"/>
      <name val="Arial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183" fontId="2" fillId="0" borderId="0" xfId="0" applyNumberFormat="1" applyFont="1"/>
    <xf numFmtId="182" fontId="2" fillId="0" borderId="0" xfId="0" applyNumberFormat="1" applyFont="1"/>
    <xf numFmtId="4" fontId="2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Border="1" applyAlignment="1">
      <alignment horizontal="centerContinuous"/>
    </xf>
    <xf numFmtId="0" fontId="9" fillId="0" borderId="0" xfId="0" applyFont="1"/>
    <xf numFmtId="183" fontId="7" fillId="0" borderId="2" xfId="0" applyNumberFormat="1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7" fillId="0" borderId="5" xfId="0" applyFont="1" applyBorder="1" applyAlignment="1">
      <alignment horizontal="left"/>
    </xf>
    <xf numFmtId="183" fontId="9" fillId="0" borderId="5" xfId="0" applyNumberFormat="1" applyFont="1" applyBorder="1"/>
    <xf numFmtId="183" fontId="9" fillId="0" borderId="0" xfId="0" applyNumberFormat="1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left"/>
    </xf>
    <xf numFmtId="182" fontId="9" fillId="0" borderId="5" xfId="0" applyNumberFormat="1" applyFont="1" applyBorder="1"/>
    <xf numFmtId="182" fontId="9" fillId="0" borderId="0" xfId="0" applyNumberFormat="1" applyFont="1" applyBorder="1"/>
    <xf numFmtId="182" fontId="7" fillId="0" borderId="6" xfId="0" applyNumberFormat="1" applyFont="1" applyBorder="1"/>
    <xf numFmtId="182" fontId="7" fillId="0" borderId="0" xfId="0" applyNumberFormat="1" applyFont="1" applyBorder="1"/>
    <xf numFmtId="182" fontId="7" fillId="0" borderId="7" xfId="0" applyNumberFormat="1" applyFont="1" applyBorder="1"/>
    <xf numFmtId="182" fontId="7" fillId="0" borderId="5" xfId="0" applyNumberFormat="1" applyFont="1" applyBorder="1"/>
    <xf numFmtId="182" fontId="7" fillId="0" borderId="2" xfId="0" applyNumberFormat="1" applyFont="1" applyBorder="1"/>
    <xf numFmtId="0" fontId="9" fillId="0" borderId="7" xfId="0" applyFont="1" applyBorder="1" applyAlignment="1">
      <alignment horizontal="left"/>
    </xf>
    <xf numFmtId="182" fontId="9" fillId="0" borderId="7" xfId="0" applyNumberFormat="1" applyFont="1" applyBorder="1"/>
    <xf numFmtId="182" fontId="9" fillId="0" borderId="3" xfId="0" applyNumberFormat="1" applyFont="1" applyBorder="1"/>
    <xf numFmtId="0" fontId="9" fillId="0" borderId="8" xfId="0" applyFont="1" applyBorder="1" applyAlignment="1">
      <alignment horizontal="left"/>
    </xf>
    <xf numFmtId="182" fontId="9" fillId="0" borderId="4" xfId="0" applyNumberFormat="1" applyFont="1" applyBorder="1"/>
    <xf numFmtId="0" fontId="9" fillId="0" borderId="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82" fontId="9" fillId="0" borderId="10" xfId="0" applyNumberFormat="1" applyFont="1" applyBorder="1"/>
    <xf numFmtId="0" fontId="9" fillId="0" borderId="10" xfId="0" applyFont="1" applyBorder="1"/>
    <xf numFmtId="183" fontId="7" fillId="0" borderId="0" xfId="0" applyNumberFormat="1" applyFont="1" applyBorder="1" applyAlignment="1">
      <alignment horizontal="center"/>
    </xf>
    <xf numFmtId="183" fontId="9" fillId="0" borderId="10" xfId="0" applyNumberFormat="1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182" fontId="9" fillId="0" borderId="0" xfId="0" applyNumberFormat="1" applyFont="1"/>
    <xf numFmtId="0" fontId="7" fillId="0" borderId="5" xfId="0" applyFont="1" applyBorder="1" applyAlignment="1"/>
    <xf numFmtId="0" fontId="9" fillId="0" borderId="1" xfId="0" applyFont="1" applyBorder="1"/>
    <xf numFmtId="182" fontId="7" fillId="0" borderId="0" xfId="0" applyNumberFormat="1" applyFont="1"/>
    <xf numFmtId="0" fontId="9" fillId="0" borderId="9" xfId="0" applyFont="1" applyBorder="1"/>
    <xf numFmtId="182" fontId="3" fillId="0" borderId="0" xfId="0" applyNumberFormat="1" applyFont="1"/>
    <xf numFmtId="0" fontId="7" fillId="0" borderId="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82" fontId="7" fillId="0" borderId="3" xfId="0" applyNumberFormat="1" applyFont="1" applyBorder="1"/>
    <xf numFmtId="182" fontId="7" fillId="3" borderId="11" xfId="0" applyNumberFormat="1" applyFont="1" applyFill="1" applyBorder="1"/>
    <xf numFmtId="0" fontId="13" fillId="0" borderId="1" xfId="0" applyFont="1" applyBorder="1"/>
    <xf numFmtId="0" fontId="13" fillId="0" borderId="0" xfId="0" applyFont="1" applyBorder="1"/>
    <xf numFmtId="0" fontId="13" fillId="0" borderId="12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3" xfId="0" applyFont="1" applyBorder="1"/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9" fillId="4" borderId="8" xfId="0" applyFont="1" applyFill="1" applyBorder="1"/>
    <xf numFmtId="183" fontId="9" fillId="4" borderId="4" xfId="0" applyNumberFormat="1" applyFont="1" applyFill="1" applyBorder="1"/>
    <xf numFmtId="0" fontId="9" fillId="4" borderId="1" xfId="0" applyFont="1" applyFill="1" applyBorder="1"/>
    <xf numFmtId="183" fontId="9" fillId="4" borderId="0" xfId="0" applyNumberFormat="1" applyFont="1" applyFill="1" applyBorder="1"/>
    <xf numFmtId="0" fontId="9" fillId="4" borderId="9" xfId="0" applyFont="1" applyFill="1" applyBorder="1"/>
    <xf numFmtId="0" fontId="7" fillId="4" borderId="1" xfId="0" applyFont="1" applyFill="1" applyBorder="1" applyAlignment="1"/>
    <xf numFmtId="183" fontId="9" fillId="4" borderId="10" xfId="0" applyNumberFormat="1" applyFont="1" applyFill="1" applyBorder="1"/>
    <xf numFmtId="0" fontId="7" fillId="4" borderId="1" xfId="0" applyFont="1" applyFill="1" applyBorder="1" applyAlignment="1">
      <alignment wrapText="1"/>
    </xf>
    <xf numFmtId="0" fontId="7" fillId="4" borderId="0" xfId="0" applyFont="1" applyFill="1" applyBorder="1" applyAlignment="1">
      <alignment horizontal="center"/>
    </xf>
    <xf numFmtId="183" fontId="9" fillId="4" borderId="17" xfId="0" applyNumberFormat="1" applyFont="1" applyFill="1" applyBorder="1"/>
    <xf numFmtId="183" fontId="9" fillId="4" borderId="12" xfId="0" applyNumberFormat="1" applyFont="1" applyFill="1" applyBorder="1"/>
    <xf numFmtId="183" fontId="9" fillId="4" borderId="13" xfId="0" applyNumberFormat="1" applyFont="1" applyFill="1" applyBorder="1"/>
    <xf numFmtId="0" fontId="5" fillId="4" borderId="12" xfId="0" applyFont="1" applyFill="1" applyBorder="1" applyAlignment="1">
      <alignment horizontal="centerContinuous"/>
    </xf>
    <xf numFmtId="0" fontId="3" fillId="4" borderId="1" xfId="0" applyFont="1" applyFill="1" applyBorder="1"/>
    <xf numFmtId="0" fontId="3" fillId="4" borderId="9" xfId="0" applyFont="1" applyFill="1" applyBorder="1"/>
    <xf numFmtId="0" fontId="7" fillId="4" borderId="10" xfId="0" applyFont="1" applyFill="1" applyBorder="1" applyAlignment="1">
      <alignment horizontal="center"/>
    </xf>
    <xf numFmtId="7" fontId="7" fillId="4" borderId="10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Continuous"/>
    </xf>
    <xf numFmtId="183" fontId="9" fillId="0" borderId="1" xfId="0" applyNumberFormat="1" applyFont="1" applyBorder="1"/>
    <xf numFmtId="194" fontId="3" fillId="0" borderId="0" xfId="1" applyNumberFormat="1" applyFont="1"/>
    <xf numFmtId="194" fontId="9" fillId="0" borderId="0" xfId="1" applyNumberFormat="1" applyFont="1" applyBorder="1"/>
    <xf numFmtId="182" fontId="7" fillId="3" borderId="18" xfId="0" applyNumberFormat="1" applyFont="1" applyFill="1" applyBorder="1"/>
    <xf numFmtId="182" fontId="7" fillId="3" borderId="0" xfId="0" applyNumberFormat="1" applyFont="1" applyFill="1" applyBorder="1"/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5" fillId="0" borderId="0" xfId="0" applyFont="1"/>
    <xf numFmtId="183" fontId="9" fillId="0" borderId="3" xfId="0" applyNumberFormat="1" applyFont="1" applyBorder="1"/>
    <xf numFmtId="194" fontId="3" fillId="0" borderId="5" xfId="1" applyNumberFormat="1" applyFont="1" applyBorder="1"/>
    <xf numFmtId="194" fontId="9" fillId="0" borderId="7" xfId="1" applyNumberFormat="1" applyFont="1" applyBorder="1"/>
    <xf numFmtId="0" fontId="9" fillId="0" borderId="0" xfId="0" applyFont="1" applyBorder="1" applyAlignment="1">
      <alignment horizontal="left"/>
    </xf>
    <xf numFmtId="183" fontId="7" fillId="0" borderId="0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12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zoomScale="75" workbookViewId="0">
      <selection activeCell="L26" sqref="L26"/>
    </sheetView>
  </sheetViews>
  <sheetFormatPr baseColWidth="10" defaultRowHeight="12.75"/>
  <cols>
    <col min="1" max="1" width="50.140625" style="1" customWidth="1"/>
    <col min="2" max="2" width="24.28515625" style="1" customWidth="1"/>
    <col min="3" max="3" width="1.42578125" style="1" customWidth="1"/>
    <col min="4" max="4" width="22.7109375" style="1" customWidth="1"/>
    <col min="5" max="5" width="11.42578125" style="2"/>
    <col min="6" max="6" width="15.7109375" style="2" bestFit="1" customWidth="1"/>
    <col min="7" max="16384" width="11.42578125" style="2"/>
  </cols>
  <sheetData>
    <row r="1" spans="1:4" ht="20.25" customHeight="1">
      <c r="A1" s="104" t="s">
        <v>44</v>
      </c>
      <c r="B1" s="105"/>
      <c r="C1" s="105"/>
      <c r="D1" s="105"/>
    </row>
    <row r="2" spans="1:4" ht="20.25" customHeight="1">
      <c r="A2" s="107" t="s">
        <v>45</v>
      </c>
      <c r="B2" s="103"/>
      <c r="C2" s="103"/>
      <c r="D2" s="103"/>
    </row>
    <row r="3" spans="1:4" ht="18" customHeight="1">
      <c r="A3" s="107" t="s">
        <v>41</v>
      </c>
      <c r="B3" s="103"/>
      <c r="C3" s="103"/>
      <c r="D3" s="103"/>
    </row>
    <row r="4" spans="1:4" ht="16.5" customHeight="1" thickBot="1">
      <c r="A4" s="108" t="str">
        <f>+PYG!A4</f>
        <v>DICIEMBRE 31 DE 2012/2014</v>
      </c>
      <c r="B4" s="109"/>
      <c r="C4" s="109"/>
      <c r="D4" s="109"/>
    </row>
    <row r="5" spans="1:4" ht="15.75" thickBot="1">
      <c r="A5" s="10"/>
      <c r="B5" s="11"/>
      <c r="C5" s="11"/>
      <c r="D5" s="11"/>
    </row>
    <row r="6" spans="1:4" ht="15.75" thickBot="1">
      <c r="A6" s="10"/>
      <c r="B6" s="13" t="s">
        <v>47</v>
      </c>
      <c r="C6" s="11"/>
      <c r="D6" s="13" t="s">
        <v>48</v>
      </c>
    </row>
    <row r="7" spans="1:4" ht="15.75" thickBot="1">
      <c r="A7" s="10"/>
      <c r="B7" s="11"/>
      <c r="C7" s="11"/>
      <c r="D7" s="11"/>
    </row>
    <row r="8" spans="1:4" ht="15.75" thickBot="1">
      <c r="A8" s="101" t="s">
        <v>1</v>
      </c>
      <c r="B8" s="102"/>
      <c r="C8" s="102"/>
      <c r="D8" s="106"/>
    </row>
    <row r="9" spans="1:4" ht="15.75" thickBot="1">
      <c r="A9" s="8"/>
      <c r="B9" s="9"/>
      <c r="C9" s="9"/>
      <c r="D9" s="9"/>
    </row>
    <row r="10" spans="1:4" ht="15">
      <c r="A10" s="48" t="s">
        <v>25</v>
      </c>
      <c r="B10" s="14"/>
      <c r="C10" s="15"/>
      <c r="D10" s="14"/>
    </row>
    <row r="11" spans="1:4" ht="15">
      <c r="A11" s="49" t="s">
        <v>2</v>
      </c>
      <c r="B11" s="17"/>
      <c r="C11" s="18"/>
      <c r="D11" s="17"/>
    </row>
    <row r="12" spans="1:4" ht="15">
      <c r="A12" s="34" t="s">
        <v>30</v>
      </c>
      <c r="B12" s="22">
        <v>157332</v>
      </c>
      <c r="C12" s="23"/>
      <c r="D12" s="22">
        <v>62674</v>
      </c>
    </row>
    <row r="13" spans="1:4" ht="15">
      <c r="A13" s="34" t="s">
        <v>3</v>
      </c>
      <c r="B13" s="22">
        <v>287760</v>
      </c>
      <c r="C13" s="23"/>
      <c r="D13" s="22">
        <v>344481</v>
      </c>
    </row>
    <row r="14" spans="1:4" s="3" customFormat="1" ht="15.75" thickBot="1">
      <c r="A14" s="49" t="s">
        <v>4</v>
      </c>
      <c r="B14" s="24">
        <f>SUM(B12:B13)</f>
        <v>445092</v>
      </c>
      <c r="C14" s="25"/>
      <c r="D14" s="24">
        <f>SUM(D12:D13)</f>
        <v>407155</v>
      </c>
    </row>
    <row r="15" spans="1:4" s="3" customFormat="1" ht="15">
      <c r="A15" s="49"/>
      <c r="B15" s="27"/>
      <c r="C15" s="25"/>
      <c r="D15" s="27"/>
    </row>
    <row r="16" spans="1:4" ht="15">
      <c r="A16" s="49" t="s">
        <v>49</v>
      </c>
      <c r="B16" s="22"/>
      <c r="C16" s="23"/>
      <c r="D16" s="22"/>
    </row>
    <row r="17" spans="1:6" ht="12" customHeight="1">
      <c r="A17" s="34" t="s">
        <v>50</v>
      </c>
      <c r="B17" s="22"/>
      <c r="C17" s="23"/>
      <c r="D17" s="22">
        <v>0</v>
      </c>
      <c r="F17" s="3"/>
    </row>
    <row r="18" spans="1:6" ht="17.25" customHeight="1">
      <c r="A18" s="34" t="s">
        <v>51</v>
      </c>
      <c r="B18" s="22"/>
      <c r="C18" s="23"/>
      <c r="D18" s="22">
        <v>242</v>
      </c>
      <c r="F18" s="3"/>
    </row>
    <row r="19" spans="1:6" ht="17.25" customHeight="1">
      <c r="A19" s="34" t="s">
        <v>35</v>
      </c>
      <c r="B19" s="22">
        <v>8795</v>
      </c>
      <c r="C19" s="23"/>
      <c r="D19" s="22">
        <v>0</v>
      </c>
      <c r="F19" s="3"/>
    </row>
    <row r="20" spans="1:6" s="3" customFormat="1" ht="15.75" thickBot="1">
      <c r="A20" s="49" t="s">
        <v>52</v>
      </c>
      <c r="B20" s="24">
        <f>SUM(B17:B19)</f>
        <v>8795</v>
      </c>
      <c r="C20" s="25"/>
      <c r="D20" s="24">
        <f>SUM(D17:D19)</f>
        <v>242</v>
      </c>
    </row>
    <row r="21" spans="1:6" s="3" customFormat="1" ht="15">
      <c r="A21" s="49"/>
      <c r="B21" s="27"/>
      <c r="C21" s="25"/>
      <c r="D21" s="27"/>
    </row>
    <row r="22" spans="1:6" s="3" customFormat="1" ht="15">
      <c r="A22" s="49" t="s">
        <v>53</v>
      </c>
      <c r="B22" s="27"/>
      <c r="C22" s="25"/>
      <c r="D22" s="27"/>
    </row>
    <row r="23" spans="1:6" s="3" customFormat="1" ht="15.75" thickBot="1">
      <c r="A23" s="34" t="s">
        <v>54</v>
      </c>
      <c r="B23" s="27">
        <v>7857</v>
      </c>
      <c r="C23" s="25"/>
      <c r="D23" s="27">
        <v>0</v>
      </c>
    </row>
    <row r="24" spans="1:6" s="3" customFormat="1" ht="15.75" thickBot="1">
      <c r="A24" s="49" t="s">
        <v>24</v>
      </c>
      <c r="B24" s="28">
        <f>+B23+B20+B14</f>
        <v>461744</v>
      </c>
      <c r="C24" s="25"/>
      <c r="D24" s="28">
        <f>+D20+D14</f>
        <v>407397</v>
      </c>
    </row>
    <row r="25" spans="1:6" s="3" customFormat="1" ht="15">
      <c r="A25" s="16"/>
      <c r="B25" s="27"/>
      <c r="C25" s="25"/>
      <c r="D25" s="27"/>
    </row>
    <row r="26" spans="1:6" s="3" customFormat="1" ht="15">
      <c r="A26" s="16" t="s">
        <v>26</v>
      </c>
      <c r="B26" s="27"/>
      <c r="C26" s="25"/>
      <c r="D26" s="27"/>
    </row>
    <row r="27" spans="1:6" ht="15">
      <c r="A27" s="16" t="s">
        <v>5</v>
      </c>
      <c r="B27" s="22"/>
      <c r="C27" s="23"/>
      <c r="D27" s="22"/>
    </row>
    <row r="28" spans="1:6" ht="15">
      <c r="A28" s="21" t="s">
        <v>40</v>
      </c>
      <c r="B28" s="22">
        <v>4808973</v>
      </c>
      <c r="C28" s="23"/>
      <c r="D28" s="22">
        <v>0</v>
      </c>
    </row>
    <row r="29" spans="1:6" ht="15">
      <c r="A29" s="21" t="s">
        <v>55</v>
      </c>
      <c r="B29" s="22">
        <v>11661</v>
      </c>
      <c r="C29" s="23"/>
      <c r="D29" s="22">
        <v>11734</v>
      </c>
    </row>
    <row r="30" spans="1:6" ht="15">
      <c r="A30" s="21" t="s">
        <v>56</v>
      </c>
      <c r="B30" s="22">
        <v>20884</v>
      </c>
      <c r="C30" s="23"/>
      <c r="D30" s="22">
        <v>22178</v>
      </c>
    </row>
    <row r="31" spans="1:6" ht="15">
      <c r="A31" s="21" t="s">
        <v>70</v>
      </c>
      <c r="B31" s="22">
        <v>50264</v>
      </c>
      <c r="C31" s="23"/>
      <c r="D31" s="22">
        <v>58636</v>
      </c>
    </row>
    <row r="32" spans="1:6" ht="15.75" thickBot="1">
      <c r="A32" s="16" t="s">
        <v>57</v>
      </c>
      <c r="B32" s="22">
        <v>-66585</v>
      </c>
      <c r="C32" s="23"/>
      <c r="D32" s="22">
        <v>-65706</v>
      </c>
    </row>
    <row r="33" spans="1:8" ht="15.75" thickBot="1">
      <c r="A33" s="16" t="s">
        <v>6</v>
      </c>
      <c r="B33" s="28">
        <f>+B28+B29+B30+B31+B32</f>
        <v>4825197</v>
      </c>
      <c r="C33" s="25"/>
      <c r="D33" s="28">
        <f>+D28+D29+D30+D31+D32</f>
        <v>26842</v>
      </c>
    </row>
    <row r="34" spans="1:8" ht="15">
      <c r="A34" s="49"/>
      <c r="B34" s="50"/>
      <c r="C34" s="25"/>
      <c r="D34" s="50"/>
    </row>
    <row r="35" spans="1:8" ht="15">
      <c r="A35" s="49" t="s">
        <v>58</v>
      </c>
      <c r="B35" s="27"/>
      <c r="C35" s="25"/>
      <c r="D35" s="27"/>
    </row>
    <row r="36" spans="1:8" ht="15">
      <c r="A36" s="34" t="s">
        <v>59</v>
      </c>
      <c r="B36" s="27">
        <f>19423+35705</f>
        <v>55128</v>
      </c>
      <c r="C36" s="25"/>
      <c r="D36" s="27">
        <v>32704</v>
      </c>
    </row>
    <row r="37" spans="1:8" ht="15.75" thickBot="1">
      <c r="A37" s="34" t="s">
        <v>60</v>
      </c>
      <c r="B37" s="27">
        <v>-26760</v>
      </c>
      <c r="C37" s="25"/>
      <c r="D37" s="27">
        <v>-22822</v>
      </c>
    </row>
    <row r="38" spans="1:8" ht="15.75" thickBot="1">
      <c r="A38" s="49" t="s">
        <v>61</v>
      </c>
      <c r="B38" s="28">
        <f>+B36+B37</f>
        <v>28368</v>
      </c>
      <c r="C38" s="25"/>
      <c r="D38" s="28">
        <f>+D36+D37</f>
        <v>9882</v>
      </c>
    </row>
    <row r="39" spans="1:8" ht="15.75" thickBot="1">
      <c r="A39" s="49"/>
      <c r="B39" s="26"/>
      <c r="C39" s="25"/>
      <c r="D39" s="27"/>
    </row>
    <row r="40" spans="1:8" ht="18" customHeight="1" thickBot="1">
      <c r="A40" s="16" t="s">
        <v>27</v>
      </c>
      <c r="B40" s="28">
        <f>+B33+B38</f>
        <v>4853565</v>
      </c>
      <c r="C40" s="25"/>
      <c r="D40" s="28">
        <f>+D33+D38</f>
        <v>36724</v>
      </c>
    </row>
    <row r="41" spans="1:8" s="3" customFormat="1" ht="15">
      <c r="A41" s="21"/>
      <c r="B41" s="22"/>
      <c r="C41" s="23"/>
      <c r="D41" s="22"/>
      <c r="E41" s="2"/>
      <c r="F41" s="2"/>
      <c r="G41" s="2"/>
      <c r="H41" s="2"/>
    </row>
    <row r="42" spans="1:8" ht="15.75" thickBot="1">
      <c r="A42" s="16" t="s">
        <v>7</v>
      </c>
      <c r="B42" s="51">
        <f>+B40+B24</f>
        <v>5315309</v>
      </c>
      <c r="C42" s="25"/>
      <c r="D42" s="51">
        <f>+D24+D40</f>
        <v>444121</v>
      </c>
      <c r="E42" s="3"/>
      <c r="F42" s="3"/>
      <c r="G42" s="3"/>
      <c r="H42" s="3"/>
    </row>
    <row r="43" spans="1:8" ht="16.5" thickTop="1" thickBot="1">
      <c r="A43" s="29" t="s">
        <v>0</v>
      </c>
      <c r="B43" s="30"/>
      <c r="C43" s="23"/>
      <c r="D43" s="30"/>
    </row>
    <row r="44" spans="1:8" ht="15.75" thickBot="1">
      <c r="A44" s="101" t="s">
        <v>8</v>
      </c>
      <c r="B44" s="102"/>
      <c r="C44" s="102"/>
      <c r="D44" s="102"/>
    </row>
    <row r="45" spans="1:8" ht="15">
      <c r="A45" s="16" t="s">
        <v>28</v>
      </c>
      <c r="B45" s="22"/>
      <c r="C45" s="23"/>
      <c r="D45" s="31"/>
    </row>
    <row r="46" spans="1:8" ht="15">
      <c r="A46" s="16" t="s">
        <v>17</v>
      </c>
      <c r="B46" s="22"/>
      <c r="C46" s="23"/>
      <c r="D46" s="22"/>
    </row>
    <row r="47" spans="1:8" ht="15">
      <c r="A47" s="21" t="s">
        <v>62</v>
      </c>
      <c r="B47" s="22">
        <v>107654</v>
      </c>
      <c r="C47" s="23"/>
      <c r="D47" s="22">
        <v>0</v>
      </c>
    </row>
    <row r="48" spans="1:8" ht="15">
      <c r="A48" s="21" t="s">
        <v>63</v>
      </c>
      <c r="B48" s="22">
        <v>21781</v>
      </c>
      <c r="C48" s="23"/>
      <c r="D48" s="22">
        <v>0</v>
      </c>
    </row>
    <row r="49" spans="1:4" ht="15">
      <c r="A49" s="16" t="s">
        <v>36</v>
      </c>
      <c r="B49" s="22"/>
      <c r="C49" s="23"/>
      <c r="D49" s="22"/>
    </row>
    <row r="50" spans="1:4" ht="15">
      <c r="A50" s="21" t="s">
        <v>34</v>
      </c>
      <c r="B50" s="22">
        <v>8688</v>
      </c>
      <c r="C50" s="23"/>
      <c r="D50" s="22">
        <v>2107</v>
      </c>
    </row>
    <row r="51" spans="1:4" ht="15">
      <c r="A51" s="16" t="s">
        <v>64</v>
      </c>
      <c r="B51" s="22"/>
      <c r="C51" s="23"/>
      <c r="D51" s="22"/>
    </row>
    <row r="52" spans="1:4" ht="15">
      <c r="A52" s="21" t="s">
        <v>65</v>
      </c>
      <c r="B52" s="22">
        <v>8285</v>
      </c>
      <c r="C52" s="23"/>
      <c r="D52" s="22">
        <v>63645</v>
      </c>
    </row>
    <row r="53" spans="1:4" ht="15">
      <c r="A53" s="16" t="s">
        <v>66</v>
      </c>
      <c r="B53" s="22"/>
      <c r="C53" s="23"/>
      <c r="D53" s="22"/>
    </row>
    <row r="54" spans="1:4" ht="15">
      <c r="A54" s="21" t="s">
        <v>67</v>
      </c>
      <c r="B54" s="22">
        <v>25977</v>
      </c>
      <c r="C54" s="23"/>
      <c r="D54" s="22">
        <f>14233+12192</f>
        <v>26425</v>
      </c>
    </row>
    <row r="55" spans="1:4" ht="15.75" thickBot="1">
      <c r="A55" s="21"/>
      <c r="B55" s="22"/>
      <c r="C55" s="23"/>
      <c r="D55" s="22"/>
    </row>
    <row r="56" spans="1:4" ht="15.75" thickBot="1">
      <c r="A56" s="16" t="s">
        <v>29</v>
      </c>
      <c r="B56" s="28">
        <f>+B54+B52+B50+B48+B47</f>
        <v>172385</v>
      </c>
      <c r="C56" s="25"/>
      <c r="D56" s="28">
        <f>+D54+D52+D50+D48+D47</f>
        <v>92177</v>
      </c>
    </row>
    <row r="57" spans="1:4" ht="15.75" thickBot="1">
      <c r="A57" s="16"/>
      <c r="B57" s="26"/>
      <c r="C57" s="25"/>
      <c r="D57" s="26"/>
    </row>
    <row r="58" spans="1:4" ht="15.75" thickBot="1">
      <c r="A58" s="16" t="s">
        <v>9</v>
      </c>
      <c r="B58" s="26">
        <f>+B56</f>
        <v>172385</v>
      </c>
      <c r="C58" s="25"/>
      <c r="D58" s="26">
        <f>+D56</f>
        <v>92177</v>
      </c>
    </row>
    <row r="59" spans="1:4" ht="15.75" thickBot="1">
      <c r="A59" s="16"/>
      <c r="B59" s="27"/>
      <c r="C59" s="25"/>
      <c r="D59" s="26"/>
    </row>
    <row r="60" spans="1:4" ht="15.75" thickBot="1">
      <c r="A60" s="101" t="s">
        <v>32</v>
      </c>
      <c r="B60" s="102"/>
      <c r="C60" s="102"/>
      <c r="D60" s="102"/>
    </row>
    <row r="61" spans="1:4" ht="15">
      <c r="A61" s="21"/>
      <c r="B61" s="22" t="s">
        <v>0</v>
      </c>
      <c r="C61" s="23"/>
      <c r="D61" s="31"/>
    </row>
    <row r="62" spans="1:4" ht="15">
      <c r="A62" s="16" t="s">
        <v>32</v>
      </c>
      <c r="B62" s="22" t="s">
        <v>31</v>
      </c>
      <c r="C62" s="23"/>
      <c r="D62" s="22"/>
    </row>
    <row r="63" spans="1:4" ht="15">
      <c r="A63" s="21" t="s">
        <v>68</v>
      </c>
      <c r="B63" s="22">
        <v>-98994</v>
      </c>
      <c r="C63" s="23"/>
      <c r="D63" s="22">
        <v>0</v>
      </c>
    </row>
    <row r="64" spans="1:4" ht="15">
      <c r="A64" s="21" t="s">
        <v>69</v>
      </c>
      <c r="B64" s="22">
        <v>5331128</v>
      </c>
      <c r="C64" s="23"/>
      <c r="D64" s="22">
        <v>225335</v>
      </c>
    </row>
    <row r="65" spans="1:6" ht="21" customHeight="1">
      <c r="A65" s="21" t="s">
        <v>33</v>
      </c>
      <c r="B65" s="22">
        <v>-83088</v>
      </c>
      <c r="C65" s="23"/>
      <c r="D65" s="22">
        <v>217169</v>
      </c>
    </row>
    <row r="66" spans="1:6" ht="21" customHeight="1">
      <c r="A66" s="21" t="s">
        <v>57</v>
      </c>
      <c r="B66" s="22">
        <v>-6122</v>
      </c>
      <c r="C66" s="23"/>
      <c r="D66" s="22">
        <v>-90560</v>
      </c>
    </row>
    <row r="67" spans="1:6" ht="15.75" thickBot="1">
      <c r="A67" s="16" t="s">
        <v>10</v>
      </c>
      <c r="B67" s="24">
        <f>+B63+B64+B65+B66</f>
        <v>5142924</v>
      </c>
      <c r="C67" s="25"/>
      <c r="D67" s="24">
        <f>SUM(D63:D66)</f>
        <v>351944</v>
      </c>
    </row>
    <row r="68" spans="1:6" ht="15">
      <c r="A68" s="21"/>
      <c r="B68" s="22" t="s">
        <v>0</v>
      </c>
      <c r="C68" s="23"/>
      <c r="D68" s="22" t="s">
        <v>0</v>
      </c>
    </row>
    <row r="69" spans="1:6" ht="15.75" thickBot="1">
      <c r="A69" s="16" t="s">
        <v>11</v>
      </c>
      <c r="B69" s="51">
        <f>+B67+B58</f>
        <v>5315309</v>
      </c>
      <c r="C69" s="25"/>
      <c r="D69" s="51">
        <f>+D67+D58</f>
        <v>444121</v>
      </c>
      <c r="F69" s="47"/>
    </row>
    <row r="70" spans="1:6" ht="16.5" thickTop="1" thickBot="1">
      <c r="A70" s="29"/>
      <c r="B70" s="30" t="s">
        <v>0</v>
      </c>
      <c r="C70" s="23"/>
      <c r="D70" s="30"/>
    </row>
    <row r="71" spans="1:6" ht="15">
      <c r="A71" s="32"/>
      <c r="B71" s="33" t="s">
        <v>0</v>
      </c>
      <c r="C71" s="33"/>
      <c r="D71" s="33"/>
    </row>
    <row r="72" spans="1:6" ht="15">
      <c r="A72" s="34"/>
      <c r="B72" s="23"/>
      <c r="C72" s="23"/>
      <c r="D72" s="23"/>
    </row>
    <row r="73" spans="1:6" ht="15.75" thickBot="1">
      <c r="A73" s="35"/>
    </row>
    <row r="74" spans="1:6" ht="15">
      <c r="A74" s="8" t="s">
        <v>154</v>
      </c>
      <c r="E74" s="3"/>
    </row>
    <row r="75" spans="1:6" ht="15.75" thickBot="1">
      <c r="A75" s="8" t="str">
        <f>+PYG!A56</f>
        <v>GERENTE</v>
      </c>
      <c r="B75" s="36" t="s">
        <v>0</v>
      </c>
      <c r="C75" s="36"/>
      <c r="D75" s="36"/>
      <c r="E75" s="3"/>
    </row>
    <row r="76" spans="1:6" ht="15">
      <c r="A76" s="34"/>
      <c r="B76" s="103" t="str">
        <f>+PYG!C56</f>
        <v>MARTHA L. AVILA V.</v>
      </c>
      <c r="C76" s="103"/>
      <c r="D76" s="103"/>
    </row>
    <row r="77" spans="1:6" ht="15">
      <c r="A77" s="99"/>
      <c r="B77" s="100" t="s">
        <v>23</v>
      </c>
      <c r="C77" s="100"/>
      <c r="D77" s="100"/>
    </row>
    <row r="78" spans="1:6" ht="15">
      <c r="A78" s="4"/>
      <c r="B78" s="100" t="str">
        <f>+PYG!C58</f>
        <v>T.P. 19376-T</v>
      </c>
      <c r="C78" s="100"/>
      <c r="D78" s="100"/>
    </row>
    <row r="79" spans="1:6">
      <c r="A79" s="4"/>
      <c r="B79" s="5"/>
      <c r="C79" s="5"/>
      <c r="D79" s="5"/>
    </row>
    <row r="80" spans="1:6">
      <c r="A80" s="4"/>
      <c r="B80" s="5"/>
      <c r="C80" s="5"/>
      <c r="D80" s="5"/>
    </row>
    <row r="81" spans="1:4">
      <c r="A81" s="4"/>
      <c r="B81" s="5"/>
      <c r="C81" s="5"/>
      <c r="D81" s="5"/>
    </row>
    <row r="82" spans="1:4">
      <c r="A82" s="4"/>
      <c r="B82" s="5"/>
      <c r="C82" s="5"/>
      <c r="D82" s="5"/>
    </row>
    <row r="83" spans="1:4">
      <c r="A83" s="4"/>
      <c r="B83" s="5"/>
      <c r="C83" s="5"/>
      <c r="D83" s="5"/>
    </row>
    <row r="84" spans="1:4">
      <c r="A84" s="4"/>
      <c r="B84" s="5"/>
      <c r="C84" s="5"/>
      <c r="D84" s="5"/>
    </row>
    <row r="85" spans="1:4">
      <c r="A85" s="4"/>
      <c r="B85" s="5"/>
      <c r="C85" s="5"/>
      <c r="D85" s="5"/>
    </row>
    <row r="86" spans="1:4">
      <c r="A86" s="4"/>
      <c r="B86" s="5"/>
      <c r="C86" s="5"/>
      <c r="D86" s="5"/>
    </row>
    <row r="87" spans="1:4">
      <c r="A87" s="4"/>
      <c r="B87" s="5"/>
      <c r="C87" s="5"/>
      <c r="D87" s="5"/>
    </row>
    <row r="88" spans="1:4">
      <c r="A88" s="4"/>
      <c r="B88" s="5"/>
      <c r="C88" s="5"/>
      <c r="D88" s="5"/>
    </row>
    <row r="89" spans="1:4">
      <c r="A89" s="4"/>
      <c r="B89" s="5"/>
      <c r="C89" s="5"/>
      <c r="D89" s="5"/>
    </row>
    <row r="90" spans="1:4">
      <c r="A90" s="4"/>
      <c r="B90" s="5"/>
      <c r="C90" s="5"/>
      <c r="D90" s="5"/>
    </row>
    <row r="91" spans="1:4">
      <c r="A91" s="4"/>
      <c r="B91" s="5"/>
      <c r="C91" s="5"/>
      <c r="D91" s="5"/>
    </row>
    <row r="92" spans="1:4">
      <c r="A92" s="4"/>
      <c r="B92" s="5"/>
      <c r="C92" s="5"/>
      <c r="D92" s="5"/>
    </row>
    <row r="93" spans="1:4">
      <c r="A93" s="4"/>
      <c r="B93" s="5"/>
      <c r="C93" s="5"/>
      <c r="D93" s="5"/>
    </row>
    <row r="94" spans="1:4">
      <c r="A94" s="4"/>
      <c r="B94" s="5"/>
      <c r="C94" s="5"/>
      <c r="D94" s="5"/>
    </row>
    <row r="95" spans="1:4">
      <c r="A95" s="4"/>
      <c r="B95" s="5"/>
      <c r="C95" s="5"/>
      <c r="D95" s="5"/>
    </row>
    <row r="96" spans="1:4">
      <c r="A96" s="4"/>
      <c r="B96" s="5"/>
      <c r="C96" s="5"/>
      <c r="D96" s="5"/>
    </row>
    <row r="97" spans="1:4">
      <c r="A97" s="4"/>
      <c r="B97" s="5"/>
      <c r="C97" s="5"/>
      <c r="D97" s="5"/>
    </row>
    <row r="98" spans="1:4">
      <c r="A98" s="4"/>
      <c r="B98" s="5"/>
      <c r="C98" s="5"/>
      <c r="D98" s="5"/>
    </row>
    <row r="99" spans="1:4">
      <c r="A99" s="4"/>
      <c r="B99" s="5"/>
      <c r="C99" s="5"/>
      <c r="D99" s="5"/>
    </row>
    <row r="100" spans="1:4">
      <c r="A100" s="4"/>
      <c r="B100" s="5"/>
      <c r="C100" s="5"/>
      <c r="D100" s="5"/>
    </row>
    <row r="101" spans="1:4">
      <c r="A101" s="4"/>
      <c r="B101" s="5"/>
      <c r="C101" s="5"/>
      <c r="D101" s="5"/>
    </row>
  </sheetData>
  <mergeCells count="10">
    <mergeCell ref="B77:D77"/>
    <mergeCell ref="B78:D78"/>
    <mergeCell ref="A60:D60"/>
    <mergeCell ref="B76:D76"/>
    <mergeCell ref="A1:D1"/>
    <mergeCell ref="A8:D8"/>
    <mergeCell ref="A44:D44"/>
    <mergeCell ref="A2:D2"/>
    <mergeCell ref="A3:D3"/>
    <mergeCell ref="A4:D4"/>
  </mergeCells>
  <phoneticPr fontId="6" type="noConversion"/>
  <printOptions horizontalCentered="1" verticalCentered="1"/>
  <pageMargins left="0.39370078740157483" right="0.39370078740157483" top="0.39370078740157483" bottom="0.98425196850393704" header="0" footer="0.39370078740157483"/>
  <pageSetup scale="50" orientation="portrait" horizontalDpi="4294967295" verticalDpi="2400" r:id="rId1"/>
  <headerFooter alignWithMargins="0">
    <oddFooter xml:space="preserve">&amp;C&amp;"Tahoma,Normal"&amp;8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="75" workbookViewId="0">
      <selection sqref="A1:E59"/>
    </sheetView>
  </sheetViews>
  <sheetFormatPr baseColWidth="10" defaultRowHeight="12.75"/>
  <cols>
    <col min="1" max="1" width="40.28515625" style="1" customWidth="1"/>
    <col min="2" max="2" width="21.42578125" style="1" bestFit="1" customWidth="1"/>
    <col min="3" max="3" width="1.85546875" style="1" customWidth="1"/>
    <col min="4" max="4" width="23.7109375" style="1" customWidth="1"/>
    <col min="5" max="5" width="2.28515625" style="1" customWidth="1"/>
    <col min="6" max="6" width="11.42578125" style="1"/>
    <col min="7" max="7" width="15.7109375" style="1" bestFit="1" customWidth="1"/>
    <col min="8" max="9" width="11.42578125" style="1"/>
    <col min="10" max="16384" width="11.42578125" style="2"/>
  </cols>
  <sheetData>
    <row r="1" spans="1:5" ht="18" customHeight="1">
      <c r="A1" s="104" t="s">
        <v>124</v>
      </c>
      <c r="B1" s="105"/>
      <c r="C1" s="105"/>
      <c r="D1" s="105"/>
      <c r="E1" s="105"/>
    </row>
    <row r="2" spans="1:5" ht="18" customHeight="1">
      <c r="A2" s="107" t="s">
        <v>39</v>
      </c>
      <c r="B2" s="103"/>
      <c r="C2" s="103"/>
      <c r="D2" s="103"/>
      <c r="E2" s="103"/>
    </row>
    <row r="3" spans="1:5" ht="18" customHeight="1">
      <c r="A3" s="107" t="s">
        <v>125</v>
      </c>
      <c r="B3" s="103"/>
      <c r="C3" s="103"/>
      <c r="D3" s="103"/>
      <c r="E3" s="103"/>
    </row>
    <row r="4" spans="1:5" ht="18" customHeight="1">
      <c r="A4" s="107" t="s">
        <v>46</v>
      </c>
      <c r="B4" s="103"/>
      <c r="C4" s="103"/>
      <c r="D4" s="103"/>
      <c r="E4" s="103"/>
    </row>
    <row r="5" spans="1:5" ht="15.75" thickBot="1">
      <c r="A5" s="44" t="s">
        <v>0</v>
      </c>
      <c r="B5" s="18"/>
      <c r="C5" s="18"/>
      <c r="D5" s="18"/>
      <c r="E5" s="19"/>
    </row>
    <row r="6" spans="1:5" ht="15.75" thickBot="1">
      <c r="A6" s="44"/>
      <c r="B6" s="13" t="s">
        <v>47</v>
      </c>
      <c r="C6" s="38"/>
      <c r="D6" s="13" t="s">
        <v>48</v>
      </c>
      <c r="E6" s="19"/>
    </row>
    <row r="7" spans="1:5" ht="15.75" thickBot="1">
      <c r="A7" s="46"/>
      <c r="B7" s="39"/>
      <c r="C7" s="39"/>
      <c r="D7" s="39"/>
      <c r="E7" s="37"/>
    </row>
    <row r="8" spans="1:5" ht="15">
      <c r="A8" s="41" t="s">
        <v>12</v>
      </c>
      <c r="B8" s="96"/>
      <c r="C8" s="18"/>
      <c r="D8" s="96"/>
      <c r="E8" s="12"/>
    </row>
    <row r="9" spans="1:5" ht="15">
      <c r="A9" s="40" t="s">
        <v>126</v>
      </c>
      <c r="B9" s="17"/>
      <c r="C9" s="18"/>
      <c r="D9" s="17"/>
      <c r="E9" s="12"/>
    </row>
    <row r="10" spans="1:5" ht="15">
      <c r="A10" s="40" t="s">
        <v>127</v>
      </c>
      <c r="B10" s="22"/>
      <c r="C10" s="23"/>
      <c r="D10" s="22"/>
      <c r="E10" s="42"/>
    </row>
    <row r="11" spans="1:5" ht="15">
      <c r="A11" s="20" t="s">
        <v>128</v>
      </c>
      <c r="B11" s="97">
        <v>526093</v>
      </c>
      <c r="C11" s="83"/>
      <c r="D11" s="97">
        <v>425000</v>
      </c>
      <c r="E11" s="42"/>
    </row>
    <row r="12" spans="1:5" ht="15.75" thickBot="1">
      <c r="A12" s="20" t="s">
        <v>129</v>
      </c>
      <c r="B12" s="98">
        <v>220000</v>
      </c>
      <c r="C12" s="84"/>
      <c r="D12" s="98">
        <v>150000</v>
      </c>
      <c r="E12" s="42"/>
    </row>
    <row r="13" spans="1:5" ht="15.75" thickBot="1">
      <c r="A13" s="43" t="s">
        <v>19</v>
      </c>
      <c r="B13" s="26">
        <f>+B11+B12</f>
        <v>746093</v>
      </c>
      <c r="C13" s="25"/>
      <c r="D13" s="26">
        <f>+D11+D12</f>
        <v>575000</v>
      </c>
      <c r="E13" s="42"/>
    </row>
    <row r="14" spans="1:5" ht="15">
      <c r="A14" s="40" t="s">
        <v>18</v>
      </c>
      <c r="B14" s="22"/>
      <c r="C14" s="23"/>
      <c r="D14" s="22"/>
      <c r="E14" s="42"/>
    </row>
    <row r="15" spans="1:5" ht="15">
      <c r="A15" s="20" t="s">
        <v>15</v>
      </c>
      <c r="B15" s="22">
        <v>6935</v>
      </c>
      <c r="C15" s="23"/>
      <c r="D15" s="22">
        <v>3240</v>
      </c>
      <c r="E15" s="42"/>
    </row>
    <row r="16" spans="1:5" ht="15">
      <c r="A16" s="20" t="s">
        <v>42</v>
      </c>
      <c r="B16" s="22">
        <v>2370</v>
      </c>
      <c r="C16" s="23"/>
      <c r="D16" s="22">
        <v>868</v>
      </c>
      <c r="E16" s="42"/>
    </row>
    <row r="17" spans="1:7" ht="15.75" thickBot="1">
      <c r="A17" s="40" t="s">
        <v>20</v>
      </c>
      <c r="B17" s="24">
        <f>+B16+B15</f>
        <v>9305</v>
      </c>
      <c r="C17" s="25"/>
      <c r="D17" s="24">
        <f>+D15+D16</f>
        <v>4108</v>
      </c>
      <c r="E17" s="42"/>
    </row>
    <row r="18" spans="1:7" ht="15">
      <c r="A18" s="20" t="s">
        <v>0</v>
      </c>
      <c r="B18" s="22"/>
      <c r="C18" s="23"/>
      <c r="D18" s="22"/>
      <c r="E18" s="42"/>
    </row>
    <row r="19" spans="1:7" ht="15.75" thickBot="1">
      <c r="A19" s="41" t="s">
        <v>13</v>
      </c>
      <c r="B19" s="24">
        <f>+B17+B13</f>
        <v>755398</v>
      </c>
      <c r="C19" s="25"/>
      <c r="D19" s="24">
        <f>+D17+D13</f>
        <v>579108</v>
      </c>
      <c r="E19" s="42"/>
    </row>
    <row r="20" spans="1:7" ht="15">
      <c r="A20" s="20" t="s">
        <v>0</v>
      </c>
      <c r="B20" s="22"/>
      <c r="C20" s="23"/>
      <c r="D20" s="22"/>
      <c r="E20" s="42"/>
    </row>
    <row r="21" spans="1:7" ht="15">
      <c r="A21" s="41" t="s">
        <v>14</v>
      </c>
      <c r="B21" s="22"/>
      <c r="C21" s="23"/>
      <c r="D21" s="22"/>
      <c r="E21" s="42"/>
    </row>
    <row r="22" spans="1:7" ht="15">
      <c r="A22" s="40" t="s">
        <v>130</v>
      </c>
      <c r="B22" s="22"/>
      <c r="C22" s="23"/>
      <c r="D22" s="22"/>
      <c r="E22" s="42"/>
    </row>
    <row r="23" spans="1:7" ht="15">
      <c r="A23" s="40" t="s">
        <v>131</v>
      </c>
      <c r="B23" s="22"/>
      <c r="C23" s="23"/>
      <c r="D23" s="22">
        <v>0</v>
      </c>
      <c r="E23" s="42"/>
      <c r="G23" s="7"/>
    </row>
    <row r="24" spans="1:7" ht="15">
      <c r="A24" s="20" t="s">
        <v>132</v>
      </c>
      <c r="B24" s="22">
        <v>217654</v>
      </c>
      <c r="C24" s="23"/>
      <c r="D24" s="22">
        <v>182809</v>
      </c>
      <c r="E24" s="42"/>
      <c r="G24" s="7"/>
    </row>
    <row r="25" spans="1:7" ht="15">
      <c r="A25" s="20" t="s">
        <v>133</v>
      </c>
      <c r="B25" s="22">
        <v>56618</v>
      </c>
      <c r="C25" s="23"/>
      <c r="D25" s="22">
        <v>37458</v>
      </c>
      <c r="E25" s="42"/>
      <c r="G25" s="7"/>
    </row>
    <row r="26" spans="1:7" ht="15">
      <c r="A26" s="20" t="s">
        <v>134</v>
      </c>
      <c r="B26" s="22">
        <v>7845</v>
      </c>
      <c r="C26" s="23"/>
      <c r="D26" s="22">
        <v>6427</v>
      </c>
      <c r="E26" s="42"/>
      <c r="G26" s="7"/>
    </row>
    <row r="27" spans="1:7" ht="15">
      <c r="A27" s="40" t="s">
        <v>135</v>
      </c>
      <c r="B27" s="27">
        <f>+B24+B25+B26</f>
        <v>282117</v>
      </c>
      <c r="C27" s="25"/>
      <c r="D27" s="27">
        <f>+D24+D25+D26</f>
        <v>226694</v>
      </c>
      <c r="E27" s="42"/>
    </row>
    <row r="28" spans="1:7" ht="15">
      <c r="A28" s="40" t="s">
        <v>136</v>
      </c>
      <c r="B28" s="22"/>
      <c r="C28" s="23"/>
      <c r="D28" s="22"/>
      <c r="E28" s="42"/>
      <c r="G28" s="7"/>
    </row>
    <row r="29" spans="1:7" ht="15">
      <c r="A29" s="20" t="s">
        <v>137</v>
      </c>
      <c r="B29" s="22">
        <v>114106</v>
      </c>
      <c r="C29" s="23"/>
      <c r="D29" s="22">
        <v>95438</v>
      </c>
      <c r="E29" s="42"/>
      <c r="G29" s="7"/>
    </row>
    <row r="30" spans="1:7" ht="15">
      <c r="A30" s="20" t="s">
        <v>138</v>
      </c>
      <c r="B30" s="22"/>
      <c r="C30" s="23"/>
      <c r="D30" s="22">
        <v>4186</v>
      </c>
      <c r="E30" s="42"/>
      <c r="G30" s="7"/>
    </row>
    <row r="31" spans="1:7" ht="15">
      <c r="A31" s="20" t="s">
        <v>139</v>
      </c>
      <c r="B31" s="22">
        <v>26911</v>
      </c>
      <c r="C31" s="23"/>
      <c r="D31" s="22">
        <v>19350</v>
      </c>
      <c r="E31" s="42"/>
      <c r="G31" s="7"/>
    </row>
    <row r="32" spans="1:7" ht="15">
      <c r="A32" s="20" t="s">
        <v>140</v>
      </c>
      <c r="B32" s="22">
        <v>4599</v>
      </c>
      <c r="C32" s="23"/>
      <c r="D32" s="22">
        <v>4428</v>
      </c>
      <c r="E32" s="42"/>
      <c r="G32" s="7"/>
    </row>
    <row r="33" spans="1:7" ht="15">
      <c r="A33" s="20" t="s">
        <v>141</v>
      </c>
      <c r="B33" s="22"/>
      <c r="C33" s="23"/>
      <c r="D33" s="22">
        <v>200</v>
      </c>
      <c r="E33" s="42"/>
      <c r="G33" s="7"/>
    </row>
    <row r="34" spans="1:7" ht="15">
      <c r="A34" s="20" t="s">
        <v>142</v>
      </c>
      <c r="B34" s="22">
        <v>1118</v>
      </c>
      <c r="C34" s="23"/>
      <c r="D34" s="22">
        <v>1911</v>
      </c>
      <c r="E34" s="42"/>
      <c r="G34" s="7"/>
    </row>
    <row r="35" spans="1:7" ht="15">
      <c r="A35" s="20" t="s">
        <v>143</v>
      </c>
      <c r="B35" s="22">
        <v>4375</v>
      </c>
      <c r="C35" s="23"/>
      <c r="D35" s="22">
        <v>3464</v>
      </c>
      <c r="E35" s="42"/>
      <c r="G35" s="7"/>
    </row>
    <row r="36" spans="1:7" ht="15">
      <c r="A36" s="20" t="s">
        <v>144</v>
      </c>
      <c r="B36" s="22">
        <v>2546</v>
      </c>
      <c r="C36" s="23"/>
      <c r="D36" s="22">
        <v>5418</v>
      </c>
      <c r="E36" s="42"/>
      <c r="G36" s="7"/>
    </row>
    <row r="37" spans="1:7" ht="15">
      <c r="A37" s="20" t="s">
        <v>43</v>
      </c>
      <c r="B37" s="22">
        <v>0</v>
      </c>
      <c r="C37" s="23"/>
      <c r="D37" s="22">
        <v>116</v>
      </c>
      <c r="E37" s="42"/>
      <c r="G37" s="7"/>
    </row>
    <row r="38" spans="1:7" ht="15.75" thickBot="1">
      <c r="A38" s="40" t="s">
        <v>145</v>
      </c>
      <c r="B38" s="24">
        <f>SUM(B29:B37)</f>
        <v>153655</v>
      </c>
      <c r="C38" s="25"/>
      <c r="D38" s="24">
        <f>SUM(D29:D37)</f>
        <v>134511</v>
      </c>
      <c r="E38" s="42"/>
    </row>
    <row r="39" spans="1:7" ht="15">
      <c r="A39" s="40" t="s">
        <v>146</v>
      </c>
      <c r="B39" s="27">
        <v>262</v>
      </c>
      <c r="C39" s="25"/>
      <c r="D39" s="27">
        <v>734</v>
      </c>
      <c r="E39" s="42"/>
    </row>
    <row r="40" spans="1:7" ht="15">
      <c r="A40" s="40" t="s">
        <v>147</v>
      </c>
      <c r="B40" s="22"/>
      <c r="C40" s="23"/>
      <c r="D40" s="22"/>
      <c r="E40" s="42"/>
    </row>
    <row r="41" spans="1:7" ht="15">
      <c r="A41" s="20" t="s">
        <v>148</v>
      </c>
      <c r="B41" s="22"/>
      <c r="C41" s="23"/>
      <c r="D41" s="22"/>
      <c r="E41" s="42"/>
    </row>
    <row r="42" spans="1:7" ht="15">
      <c r="A42" s="20" t="s">
        <v>149</v>
      </c>
      <c r="B42" s="22">
        <v>118781</v>
      </c>
      <c r="C42" s="23"/>
      <c r="D42" s="22">
        <v>0</v>
      </c>
      <c r="E42" s="42"/>
      <c r="G42" s="7"/>
    </row>
    <row r="43" spans="1:7" ht="15">
      <c r="A43" s="20" t="s">
        <v>150</v>
      </c>
      <c r="B43" s="22">
        <v>283668</v>
      </c>
      <c r="C43" s="23"/>
      <c r="D43" s="22">
        <v>0</v>
      </c>
      <c r="E43" s="42"/>
      <c r="G43" s="7"/>
    </row>
    <row r="44" spans="1:7" ht="15.75" thickBot="1">
      <c r="A44" s="40" t="s">
        <v>151</v>
      </c>
      <c r="B44" s="24">
        <f>SUM(B42:B43)</f>
        <v>402449</v>
      </c>
      <c r="C44" s="25"/>
      <c r="D44" s="24">
        <f>SUM(D42:D43)</f>
        <v>0</v>
      </c>
      <c r="E44" s="42"/>
      <c r="G44" s="6"/>
    </row>
    <row r="45" spans="1:7" ht="15.75" thickBot="1">
      <c r="A45" s="41" t="s">
        <v>21</v>
      </c>
      <c r="B45" s="26">
        <f>+B44+B39+B38+B27</f>
        <v>838483</v>
      </c>
      <c r="C45" s="25"/>
      <c r="D45" s="26">
        <f>+D44+D39+D38+D27</f>
        <v>361939</v>
      </c>
      <c r="E45" s="42"/>
    </row>
    <row r="46" spans="1:7" ht="15">
      <c r="A46" s="20"/>
      <c r="B46" s="22"/>
      <c r="C46" s="23"/>
      <c r="D46" s="22"/>
      <c r="E46" s="42"/>
    </row>
    <row r="47" spans="1:7" ht="15">
      <c r="A47" s="40" t="s">
        <v>152</v>
      </c>
      <c r="B47" s="27">
        <f>+B19-B45</f>
        <v>-83085</v>
      </c>
      <c r="C47" s="25"/>
      <c r="D47" s="27">
        <f>+D19-D45</f>
        <v>217169</v>
      </c>
      <c r="E47" s="45"/>
    </row>
    <row r="48" spans="1:7" ht="15">
      <c r="A48" s="20"/>
      <c r="B48" s="22"/>
      <c r="C48" s="23"/>
      <c r="D48" s="22"/>
      <c r="E48" s="42"/>
    </row>
    <row r="49" spans="1:6" ht="15">
      <c r="A49" s="20"/>
      <c r="B49" s="22"/>
      <c r="C49" s="23"/>
      <c r="D49" s="22"/>
      <c r="E49" s="42"/>
    </row>
    <row r="50" spans="1:6" ht="27" customHeight="1" thickBot="1">
      <c r="A50" s="41" t="s">
        <v>16</v>
      </c>
      <c r="B50" s="85">
        <f>+B47</f>
        <v>-83085</v>
      </c>
      <c r="C50" s="86"/>
      <c r="D50" s="85">
        <f>+D47</f>
        <v>217169</v>
      </c>
      <c r="E50" s="42"/>
    </row>
    <row r="51" spans="1:6" ht="16.5" thickTop="1" thickBot="1">
      <c r="A51" s="20"/>
      <c r="B51" s="17"/>
      <c r="C51" s="18"/>
      <c r="D51" s="82"/>
      <c r="E51" s="19"/>
    </row>
    <row r="52" spans="1:6" ht="15">
      <c r="A52" s="64"/>
      <c r="B52" s="65"/>
      <c r="C52" s="65"/>
      <c r="D52" s="73"/>
      <c r="E52" s="19"/>
    </row>
    <row r="53" spans="1:6" ht="15">
      <c r="A53" s="66"/>
      <c r="B53" s="67"/>
      <c r="C53" s="67"/>
      <c r="D53" s="74"/>
      <c r="E53" s="19"/>
    </row>
    <row r="54" spans="1:6" ht="15.75" thickBot="1">
      <c r="A54" s="68"/>
      <c r="B54" s="67"/>
      <c r="C54" s="67"/>
      <c r="D54" s="74"/>
      <c r="E54" s="19"/>
    </row>
    <row r="55" spans="1:6" ht="15.75" thickBot="1">
      <c r="A55" s="69" t="s">
        <v>121</v>
      </c>
      <c r="B55" s="70"/>
      <c r="C55" s="70"/>
      <c r="D55" s="75"/>
      <c r="E55" s="19"/>
    </row>
    <row r="56" spans="1:6" ht="15">
      <c r="A56" s="71" t="s">
        <v>22</v>
      </c>
      <c r="B56" s="72"/>
      <c r="C56" s="72" t="s">
        <v>37</v>
      </c>
      <c r="D56" s="76"/>
      <c r="E56" s="19"/>
    </row>
    <row r="57" spans="1:6" ht="15">
      <c r="A57" s="77"/>
      <c r="B57" s="72"/>
      <c r="C57" s="72" t="s">
        <v>23</v>
      </c>
      <c r="D57" s="76"/>
      <c r="E57" s="2"/>
      <c r="F57" s="2"/>
    </row>
    <row r="58" spans="1:6" ht="15.75" thickBot="1">
      <c r="A58" s="78"/>
      <c r="B58" s="79"/>
      <c r="C58" s="80" t="s">
        <v>38</v>
      </c>
      <c r="D58" s="81"/>
      <c r="E58" s="2"/>
      <c r="F58" s="2"/>
    </row>
    <row r="59" spans="1:6">
      <c r="B59" s="5"/>
      <c r="C59" s="5"/>
      <c r="D59" s="5"/>
    </row>
    <row r="60" spans="1:6">
      <c r="B60" s="5"/>
      <c r="C60" s="5"/>
      <c r="D60" s="5"/>
    </row>
    <row r="61" spans="1:6">
      <c r="B61" s="5"/>
      <c r="C61" s="5"/>
      <c r="D61" s="5"/>
    </row>
    <row r="62" spans="1:6">
      <c r="B62" s="5"/>
      <c r="C62" s="5"/>
      <c r="D62" s="5"/>
    </row>
    <row r="63" spans="1:6">
      <c r="B63" s="5"/>
      <c r="C63" s="5"/>
      <c r="D63" s="5"/>
    </row>
    <row r="64" spans="1:6">
      <c r="B64" s="5"/>
      <c r="C64" s="5"/>
      <c r="D64" s="5"/>
    </row>
    <row r="65" spans="2:4">
      <c r="B65" s="5"/>
      <c r="C65" s="5"/>
      <c r="D65" s="5"/>
    </row>
    <row r="66" spans="2:4">
      <c r="B66" s="5"/>
      <c r="C66" s="5"/>
      <c r="D66" s="5"/>
    </row>
    <row r="67" spans="2:4">
      <c r="B67" s="5"/>
      <c r="C67" s="5"/>
      <c r="D67" s="5"/>
    </row>
    <row r="68" spans="2:4">
      <c r="B68" s="5"/>
      <c r="C68" s="5"/>
      <c r="D68" s="5"/>
    </row>
    <row r="69" spans="2:4">
      <c r="B69" s="5"/>
      <c r="C69" s="5"/>
      <c r="D69" s="5"/>
    </row>
    <row r="70" spans="2:4">
      <c r="B70" s="5"/>
      <c r="C70" s="5"/>
      <c r="D70" s="5"/>
    </row>
    <row r="71" spans="2:4">
      <c r="B71" s="5"/>
      <c r="C71" s="5"/>
      <c r="D71" s="5"/>
    </row>
    <row r="72" spans="2:4">
      <c r="B72" s="5"/>
      <c r="C72" s="5"/>
      <c r="D72" s="5"/>
    </row>
    <row r="73" spans="2:4">
      <c r="B73" s="5"/>
      <c r="C73" s="5"/>
      <c r="D73" s="5"/>
    </row>
    <row r="74" spans="2:4">
      <c r="B74" s="5"/>
      <c r="C74" s="5"/>
      <c r="D74" s="5"/>
    </row>
    <row r="75" spans="2:4">
      <c r="B75" s="5"/>
      <c r="C75" s="5"/>
      <c r="D75" s="5"/>
    </row>
    <row r="76" spans="2:4">
      <c r="B76" s="5"/>
      <c r="C76" s="5"/>
      <c r="D76" s="5"/>
    </row>
    <row r="77" spans="2:4">
      <c r="B77" s="5"/>
      <c r="C77" s="5"/>
      <c r="D77" s="5"/>
    </row>
    <row r="78" spans="2:4">
      <c r="B78" s="5"/>
      <c r="C78" s="5"/>
      <c r="D78" s="5"/>
    </row>
    <row r="79" spans="2:4">
      <c r="B79" s="5"/>
      <c r="C79" s="5"/>
      <c r="D79" s="5"/>
    </row>
    <row r="80" spans="2:4">
      <c r="B80" s="5"/>
      <c r="C80" s="5"/>
      <c r="D80" s="5"/>
    </row>
    <row r="81" spans="2:4">
      <c r="B81" s="5"/>
      <c r="C81" s="5"/>
      <c r="D81" s="5"/>
    </row>
    <row r="82" spans="2:4">
      <c r="B82" s="5"/>
      <c r="C82" s="5"/>
      <c r="D82" s="5"/>
    </row>
    <row r="83" spans="2:4">
      <c r="B83" s="5"/>
      <c r="C83" s="5"/>
      <c r="D83" s="5"/>
    </row>
    <row r="84" spans="2:4">
      <c r="B84" s="5"/>
      <c r="C84" s="5"/>
      <c r="D84" s="5"/>
    </row>
    <row r="85" spans="2:4">
      <c r="B85" s="5"/>
      <c r="C85" s="5"/>
      <c r="D85" s="5"/>
    </row>
    <row r="86" spans="2:4">
      <c r="B86" s="5"/>
      <c r="C86" s="5"/>
      <c r="D86" s="5"/>
    </row>
    <row r="87" spans="2:4">
      <c r="B87" s="5"/>
      <c r="C87" s="5"/>
      <c r="D87" s="5"/>
    </row>
    <row r="88" spans="2:4">
      <c r="B88" s="5"/>
      <c r="C88" s="5"/>
      <c r="D88" s="5"/>
    </row>
    <row r="89" spans="2:4">
      <c r="B89" s="5"/>
      <c r="C89" s="5"/>
      <c r="D89" s="5"/>
    </row>
    <row r="90" spans="2:4">
      <c r="B90" s="5"/>
      <c r="C90" s="5"/>
      <c r="D90" s="5"/>
    </row>
    <row r="91" spans="2:4">
      <c r="B91" s="5"/>
      <c r="C91" s="5"/>
      <c r="D91" s="5"/>
    </row>
    <row r="92" spans="2:4">
      <c r="B92" s="5"/>
      <c r="C92" s="5"/>
      <c r="D92" s="5"/>
    </row>
    <row r="93" spans="2:4">
      <c r="B93" s="5"/>
      <c r="C93" s="5"/>
      <c r="D93" s="5"/>
    </row>
    <row r="94" spans="2:4">
      <c r="B94" s="5"/>
      <c r="C94" s="5"/>
      <c r="D94" s="5"/>
    </row>
    <row r="95" spans="2:4">
      <c r="B95" s="5"/>
      <c r="C95" s="5"/>
      <c r="D95" s="5"/>
    </row>
    <row r="96" spans="2:4">
      <c r="B96" s="5"/>
      <c r="C96" s="5"/>
      <c r="D96" s="5"/>
    </row>
    <row r="97" spans="2:4">
      <c r="B97" s="5"/>
      <c r="C97" s="5"/>
      <c r="D97" s="5"/>
    </row>
    <row r="98" spans="2:4">
      <c r="B98" s="5"/>
      <c r="C98" s="5"/>
      <c r="D98" s="5"/>
    </row>
    <row r="99" spans="2:4">
      <c r="B99" s="5"/>
      <c r="C99" s="5"/>
      <c r="D99" s="5"/>
    </row>
    <row r="100" spans="2:4">
      <c r="B100" s="5"/>
      <c r="C100" s="5"/>
      <c r="D100" s="5"/>
    </row>
    <row r="101" spans="2:4">
      <c r="B101" s="5"/>
      <c r="C101" s="5"/>
      <c r="D101" s="5"/>
    </row>
    <row r="102" spans="2:4">
      <c r="B102" s="5"/>
      <c r="C102" s="5"/>
      <c r="D102" s="5"/>
    </row>
    <row r="103" spans="2:4">
      <c r="B103" s="5"/>
      <c r="C103" s="5"/>
      <c r="D103" s="5"/>
    </row>
    <row r="104" spans="2:4">
      <c r="B104" s="5"/>
      <c r="C104" s="5"/>
      <c r="D104" s="5"/>
    </row>
    <row r="105" spans="2:4">
      <c r="B105" s="5"/>
      <c r="C105" s="5"/>
      <c r="D105" s="5"/>
    </row>
    <row r="106" spans="2:4">
      <c r="B106" s="5"/>
      <c r="C106" s="5"/>
      <c r="D106" s="5"/>
    </row>
    <row r="107" spans="2:4">
      <c r="B107" s="5"/>
      <c r="C107" s="5"/>
      <c r="D107" s="5"/>
    </row>
    <row r="108" spans="2:4">
      <c r="B108" s="5"/>
      <c r="C108" s="5"/>
      <c r="D108" s="5"/>
    </row>
    <row r="109" spans="2:4">
      <c r="B109" s="5"/>
      <c r="C109" s="5"/>
      <c r="D109" s="5"/>
    </row>
    <row r="110" spans="2:4">
      <c r="B110" s="5"/>
      <c r="C110" s="5"/>
      <c r="D110" s="5"/>
    </row>
    <row r="111" spans="2:4">
      <c r="B111" s="5"/>
      <c r="C111" s="5"/>
      <c r="D111" s="5"/>
    </row>
    <row r="112" spans="2:4">
      <c r="B112" s="5"/>
      <c r="C112" s="5"/>
      <c r="D112" s="5"/>
    </row>
    <row r="113" spans="2:4">
      <c r="B113" s="5"/>
      <c r="C113" s="5"/>
      <c r="D113" s="5"/>
    </row>
    <row r="114" spans="2:4">
      <c r="B114" s="5"/>
      <c r="C114" s="5"/>
      <c r="D114" s="5"/>
    </row>
    <row r="115" spans="2:4">
      <c r="B115" s="5"/>
      <c r="C115" s="5"/>
      <c r="D115" s="5"/>
    </row>
    <row r="116" spans="2:4">
      <c r="B116" s="5"/>
      <c r="C116" s="5"/>
      <c r="D116" s="5"/>
    </row>
    <row r="117" spans="2:4">
      <c r="B117" s="5"/>
      <c r="C117" s="5"/>
      <c r="D117" s="5"/>
    </row>
    <row r="118" spans="2:4">
      <c r="B118" s="5"/>
      <c r="C118" s="5"/>
      <c r="D118" s="5"/>
    </row>
    <row r="119" spans="2:4">
      <c r="B119" s="5"/>
      <c r="C119" s="5"/>
      <c r="D119" s="5"/>
    </row>
    <row r="120" spans="2:4">
      <c r="B120" s="5"/>
      <c r="C120" s="5"/>
      <c r="D120" s="5"/>
    </row>
  </sheetData>
  <mergeCells count="4">
    <mergeCell ref="A1:E1"/>
    <mergeCell ref="A2:E2"/>
    <mergeCell ref="A3:E3"/>
    <mergeCell ref="A4:E4"/>
  </mergeCells>
  <phoneticPr fontId="6" type="noConversion"/>
  <printOptions horizontalCentered="1"/>
  <pageMargins left="0.59055118110236227" right="0.74803149606299213" top="1.3779527559055118" bottom="0.98425196850393704" header="0" footer="0.39370078740157483"/>
  <pageSetup scale="65" orientation="portrait" horizontalDpi="4294967295" verticalDpi="2400" r:id="rId1"/>
  <headerFooter alignWithMargins="0">
    <oddFooter xml:space="preserve">&amp;C&amp;"Tahoma,Normal"&amp;8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I10" sqref="I10"/>
    </sheetView>
  </sheetViews>
  <sheetFormatPr baseColWidth="10" defaultRowHeight="12.75"/>
  <cols>
    <col min="1" max="1" width="4.28515625" customWidth="1"/>
    <col min="2" max="2" width="14.140625" customWidth="1"/>
    <col min="3" max="3" width="41.7109375" customWidth="1"/>
    <col min="4" max="4" width="50.28515625" customWidth="1"/>
  </cols>
  <sheetData>
    <row r="1" spans="1:4" ht="15.75">
      <c r="A1" s="110" t="s">
        <v>71</v>
      </c>
      <c r="B1" s="111"/>
      <c r="C1" s="111"/>
      <c r="D1" s="112"/>
    </row>
    <row r="2" spans="1:4" ht="15.75">
      <c r="A2" s="110" t="s">
        <v>45</v>
      </c>
      <c r="B2" s="111"/>
      <c r="C2" s="111"/>
      <c r="D2" s="112"/>
    </row>
    <row r="3" spans="1:4" ht="15.75">
      <c r="A3" s="110" t="s">
        <v>72</v>
      </c>
      <c r="B3" s="111"/>
      <c r="C3" s="111"/>
      <c r="D3" s="112"/>
    </row>
    <row r="4" spans="1:4" ht="15.75">
      <c r="A4" s="110" t="s">
        <v>73</v>
      </c>
      <c r="B4" s="111"/>
      <c r="C4" s="111"/>
      <c r="D4" s="112"/>
    </row>
    <row r="5" spans="1:4" ht="15.75">
      <c r="A5" s="110" t="s">
        <v>74</v>
      </c>
      <c r="B5" s="111"/>
      <c r="C5" s="111"/>
      <c r="D5" s="112"/>
    </row>
    <row r="6" spans="1:4" ht="15.75">
      <c r="A6" s="52"/>
      <c r="B6" s="53"/>
      <c r="C6" s="53"/>
      <c r="D6" s="54"/>
    </row>
    <row r="7" spans="1:4" ht="16.5" thickBot="1">
      <c r="A7" s="55"/>
      <c r="B7" s="56"/>
      <c r="C7" s="56"/>
      <c r="D7" s="57"/>
    </row>
    <row r="8" spans="1:4" ht="79.5" thickBot="1">
      <c r="A8" s="58" t="s">
        <v>75</v>
      </c>
      <c r="B8" s="59" t="s">
        <v>76</v>
      </c>
      <c r="C8" s="59" t="s">
        <v>77</v>
      </c>
      <c r="D8" s="60" t="s">
        <v>78</v>
      </c>
    </row>
    <row r="9" spans="1:4" ht="73.5" customHeight="1">
      <c r="A9" s="87" t="s">
        <v>79</v>
      </c>
      <c r="B9" s="88" t="s">
        <v>80</v>
      </c>
      <c r="C9" s="89" t="s">
        <v>81</v>
      </c>
      <c r="D9" s="90" t="s">
        <v>155</v>
      </c>
    </row>
    <row r="10" spans="1:4" ht="105" customHeight="1">
      <c r="A10" s="87" t="s">
        <v>82</v>
      </c>
      <c r="B10" s="88" t="s">
        <v>83</v>
      </c>
      <c r="C10" s="89" t="s">
        <v>84</v>
      </c>
      <c r="D10" s="91" t="s">
        <v>85</v>
      </c>
    </row>
    <row r="11" spans="1:4" ht="34.5" customHeight="1">
      <c r="A11" s="87" t="s">
        <v>86</v>
      </c>
      <c r="B11" s="88" t="s">
        <v>87</v>
      </c>
      <c r="C11" s="88" t="s">
        <v>88</v>
      </c>
      <c r="D11" s="90" t="s">
        <v>89</v>
      </c>
    </row>
    <row r="12" spans="1:4" ht="42.75" customHeight="1">
      <c r="A12" s="87" t="s">
        <v>90</v>
      </c>
      <c r="B12" s="88" t="s">
        <v>91</v>
      </c>
      <c r="C12" s="88" t="s">
        <v>92</v>
      </c>
      <c r="D12" s="91" t="s">
        <v>93</v>
      </c>
    </row>
    <row r="13" spans="1:4" ht="52.5" customHeight="1">
      <c r="A13" s="87" t="s">
        <v>94</v>
      </c>
      <c r="B13" s="88" t="s">
        <v>95</v>
      </c>
      <c r="C13" s="88" t="s">
        <v>96</v>
      </c>
      <c r="D13" s="91" t="s">
        <v>97</v>
      </c>
    </row>
    <row r="14" spans="1:4" ht="63" customHeight="1">
      <c r="A14" s="87" t="s">
        <v>98</v>
      </c>
      <c r="B14" s="89" t="s">
        <v>99</v>
      </c>
      <c r="C14" s="88" t="s">
        <v>100</v>
      </c>
      <c r="D14" s="90" t="s">
        <v>101</v>
      </c>
    </row>
    <row r="15" spans="1:4" ht="56.25">
      <c r="A15" s="87" t="s">
        <v>102</v>
      </c>
      <c r="B15" s="88" t="s">
        <v>103</v>
      </c>
      <c r="C15" s="89" t="s">
        <v>104</v>
      </c>
      <c r="D15" s="91" t="s">
        <v>105</v>
      </c>
    </row>
    <row r="16" spans="1:4" ht="45">
      <c r="A16" s="87" t="s">
        <v>106</v>
      </c>
      <c r="B16" s="88" t="s">
        <v>107</v>
      </c>
      <c r="C16" s="88" t="s">
        <v>108</v>
      </c>
      <c r="D16" s="91" t="s">
        <v>109</v>
      </c>
    </row>
    <row r="17" spans="1:4" ht="45">
      <c r="A17" s="87" t="s">
        <v>110</v>
      </c>
      <c r="B17" s="88" t="s">
        <v>111</v>
      </c>
      <c r="C17" s="89" t="s">
        <v>112</v>
      </c>
      <c r="D17" s="91" t="s">
        <v>113</v>
      </c>
    </row>
    <row r="18" spans="1:4" ht="24.75" customHeight="1">
      <c r="A18" s="87" t="s">
        <v>114</v>
      </c>
      <c r="B18" s="88" t="s">
        <v>115</v>
      </c>
      <c r="C18" s="88" t="s">
        <v>116</v>
      </c>
      <c r="D18" s="88" t="s">
        <v>116</v>
      </c>
    </row>
    <row r="19" spans="1:4" ht="42" customHeight="1" thickBot="1">
      <c r="A19" s="92" t="s">
        <v>117</v>
      </c>
      <c r="B19" s="93" t="s">
        <v>118</v>
      </c>
      <c r="C19" s="93" t="s">
        <v>119</v>
      </c>
      <c r="D19" s="94" t="s">
        <v>120</v>
      </c>
    </row>
    <row r="20" spans="1:4">
      <c r="A20" s="95"/>
      <c r="B20" s="95"/>
      <c r="C20" s="95"/>
      <c r="D20" s="95"/>
    </row>
    <row r="21" spans="1:4" ht="15.75">
      <c r="A21" s="61"/>
      <c r="B21" s="61"/>
      <c r="C21" s="61"/>
      <c r="D21" s="61"/>
    </row>
    <row r="22" spans="1:4" ht="16.5" thickBot="1">
      <c r="A22" s="56"/>
      <c r="B22" s="56"/>
      <c r="C22" s="61"/>
      <c r="D22" s="56"/>
    </row>
    <row r="23" spans="1:4" ht="15.75">
      <c r="A23" s="62" t="s">
        <v>121</v>
      </c>
      <c r="B23" s="62"/>
      <c r="C23" s="62"/>
      <c r="D23" s="62" t="s">
        <v>153</v>
      </c>
    </row>
    <row r="24" spans="1:4" ht="15.75">
      <c r="A24" s="62" t="s">
        <v>22</v>
      </c>
      <c r="B24" s="61"/>
      <c r="C24" s="61"/>
      <c r="D24" s="63" t="s">
        <v>122</v>
      </c>
    </row>
    <row r="25" spans="1:4" ht="15.75">
      <c r="A25" s="61"/>
      <c r="B25" s="61"/>
      <c r="C25" s="61"/>
      <c r="D25" s="62" t="s">
        <v>123</v>
      </c>
    </row>
    <row r="26" spans="1:4" ht="15.75">
      <c r="A26" s="61"/>
      <c r="B26" s="61"/>
      <c r="C26" s="61"/>
      <c r="D26" s="61"/>
    </row>
    <row r="27" spans="1:4" ht="15.75">
      <c r="A27" s="61"/>
      <c r="B27" s="61"/>
      <c r="C27" s="61"/>
      <c r="D27" s="61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</vt:lpstr>
      <vt:lpstr>PYG</vt:lpstr>
      <vt:lpstr>NOTAS </vt:lpstr>
      <vt:lpstr>BAL!Área_de_impresión</vt:lpstr>
      <vt:lpstr>'NOTAS '!Área_de_impresión</vt:lpstr>
      <vt:lpstr>PYG!Área_de_impresión</vt:lpstr>
    </vt:vector>
  </TitlesOfParts>
  <Company>JERCON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JERCON</dc:creator>
  <cp:lastModifiedBy>Stella</cp:lastModifiedBy>
  <cp:lastPrinted>2010-05-06T21:28:21Z</cp:lastPrinted>
  <dcterms:created xsi:type="dcterms:W3CDTF">1999-07-15T19:44:53Z</dcterms:created>
  <dcterms:modified xsi:type="dcterms:W3CDTF">2015-10-30T13:51:44Z</dcterms:modified>
</cp:coreProperties>
</file>