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135" windowWidth="9180" windowHeight="4500" activeTab="2"/>
  </bookViews>
  <sheets>
    <sheet name="BAL" sheetId="7" r:id="rId1"/>
    <sheet name="P Y G" sheetId="12" r:id="rId2"/>
    <sheet name="NOTAS " sheetId="13" r:id="rId3"/>
  </sheets>
  <definedNames>
    <definedName name="_xlnm.Print_Area" localSheetId="0">BAL!$A$1:$D$84</definedName>
    <definedName name="_xlnm.Print_Area" localSheetId="2">'NOTAS '!$A$1:$D$23</definedName>
    <definedName name="_xlnm.Print_Area" localSheetId="1">'P Y G'!$A$1:$D$55</definedName>
  </definedNames>
  <calcPr calcId="125725"/>
</workbook>
</file>

<file path=xl/calcChain.xml><?xml version="1.0" encoding="utf-8"?>
<calcChain xmlns="http://schemas.openxmlformats.org/spreadsheetml/2006/main">
  <c r="B27" i="12"/>
  <c r="C41"/>
  <c r="C15"/>
  <c r="B39"/>
  <c r="B15"/>
  <c r="C39"/>
  <c r="C29"/>
  <c r="B29"/>
  <c r="C19"/>
  <c r="C21" s="1"/>
  <c r="C44" s="1"/>
  <c r="C47" s="1"/>
  <c r="D72" i="7" s="1"/>
  <c r="D74" s="1"/>
  <c r="B19" i="12"/>
  <c r="B21"/>
  <c r="B63" i="7"/>
  <c r="B21"/>
  <c r="B43"/>
  <c r="D61"/>
  <c r="D63" s="1"/>
  <c r="D65" s="1"/>
  <c r="B40"/>
  <c r="D40"/>
  <c r="D45"/>
  <c r="D47"/>
  <c r="D34"/>
  <c r="B65"/>
  <c r="B45"/>
  <c r="B47"/>
  <c r="B49" s="1"/>
  <c r="B34"/>
  <c r="B14"/>
  <c r="D21"/>
  <c r="D14"/>
  <c r="D25" s="1"/>
  <c r="D49" s="1"/>
  <c r="B25"/>
  <c r="B42" i="12"/>
  <c r="B44"/>
  <c r="B47" s="1"/>
  <c r="B72" i="7" s="1"/>
  <c r="B74" s="1"/>
  <c r="B76" s="1"/>
  <c r="C42" i="12"/>
  <c r="D76" i="7" l="1"/>
  <c r="F70"/>
</calcChain>
</file>

<file path=xl/sharedStrings.xml><?xml version="1.0" encoding="utf-8"?>
<sst xmlns="http://schemas.openxmlformats.org/spreadsheetml/2006/main" count="191" uniqueCount="171">
  <si>
    <t xml:space="preserve"> </t>
  </si>
  <si>
    <t>ACTIVO</t>
  </si>
  <si>
    <t>DISPONIBLE</t>
  </si>
  <si>
    <t>BANCOS</t>
  </si>
  <si>
    <t>TOTAL DISPONIBLE</t>
  </si>
  <si>
    <t>PROPIEDAD PLANTA Y EQUIPO</t>
  </si>
  <si>
    <t>TOTAL PROP.PLANTA Y EQUIPO</t>
  </si>
  <si>
    <t>T O T A L   A C T I V O</t>
  </si>
  <si>
    <t>PASIVO</t>
  </si>
  <si>
    <t>T O T A L   P A S I V O</t>
  </si>
  <si>
    <t>TOTAL PATRIMONIO</t>
  </si>
  <si>
    <t>T O T A L   P A S I V O   Y   P A T R I M O N I O</t>
  </si>
  <si>
    <t>INGRESOS</t>
  </si>
  <si>
    <t>T O T A L   I N G R E S O S</t>
  </si>
  <si>
    <t>EGRESOS</t>
  </si>
  <si>
    <t>FINANCIEROS</t>
  </si>
  <si>
    <t>R E S U L T A D O</t>
  </si>
  <si>
    <t>CUENTAS POR PAGAR</t>
  </si>
  <si>
    <t>INGRESOS NO OPERACIONALES</t>
  </si>
  <si>
    <t>TOTAL INGRESOS OPERACIONALES</t>
  </si>
  <si>
    <t>TOTAL ING.NO OPERACIONALES</t>
  </si>
  <si>
    <t>T O T A L   E G R E S O S</t>
  </si>
  <si>
    <t>GERENTE</t>
  </si>
  <si>
    <t>CONTADOR</t>
  </si>
  <si>
    <t>TOTAL ACTIVO CORRIENTE</t>
  </si>
  <si>
    <t>ACTIVO CORRIENTE</t>
  </si>
  <si>
    <t>ACTIVO NO CORRIENTE</t>
  </si>
  <si>
    <t>TOTAL ACTIVO NO CORRIENTE</t>
  </si>
  <si>
    <t>PASIVO CORRIENTE</t>
  </si>
  <si>
    <t>TOTAL PASIVO CORRIENTE</t>
  </si>
  <si>
    <t>CAJA GENERAL</t>
  </si>
  <si>
    <t xml:space="preserve">  </t>
  </si>
  <si>
    <t xml:space="preserve">PATRIMONIO </t>
  </si>
  <si>
    <t>RESULTADOS DEL EJERCICIO</t>
  </si>
  <si>
    <t>IMPTOS/CONTRIBUCIONES/TASAS</t>
  </si>
  <si>
    <t>OTROS DEUDORES</t>
  </si>
  <si>
    <t>RETENCION EN LA FUENTE</t>
  </si>
  <si>
    <t>ESTADO DE PERDIDAS Y GANANCIAS COMPARATIVO</t>
  </si>
  <si>
    <t>TERRENOS</t>
  </si>
  <si>
    <t xml:space="preserve">BALANCE GENERAL </t>
  </si>
  <si>
    <t>DIVERSOS</t>
  </si>
  <si>
    <t>GASTOS LEGALES</t>
  </si>
  <si>
    <t>DICIEMBRE 31 DE 2012/2014</t>
  </si>
  <si>
    <t>Dic.31/2014</t>
  </si>
  <si>
    <t>Dic.31/2012</t>
  </si>
  <si>
    <t>DEUDORES</t>
  </si>
  <si>
    <t>TRANSFERENCIAS POR COBRAR</t>
  </si>
  <si>
    <t>AVANCES Y ANTICIPOS</t>
  </si>
  <si>
    <t>TOTAL DEUDORES</t>
  </si>
  <si>
    <t>INVENTARIOS</t>
  </si>
  <si>
    <t>MERCANCIA EN EXISTENCIA</t>
  </si>
  <si>
    <t>MUEBLES Y ENSERES</t>
  </si>
  <si>
    <t>EQUIPO DE OFICINA</t>
  </si>
  <si>
    <t>DEPRECIACIONES</t>
  </si>
  <si>
    <t>OTROS ACTIVOS</t>
  </si>
  <si>
    <t>CARGOS DIFERIDOS</t>
  </si>
  <si>
    <t>AMORTIZACION ACUMULADA</t>
  </si>
  <si>
    <t>TOTAL OTROS ACTIVOS</t>
  </si>
  <si>
    <t>ADQUISICION DE BIENES Y SERVICIOS</t>
  </si>
  <si>
    <t>ACREEDORES</t>
  </si>
  <si>
    <t>IMPUESTOS , CONTRIBUCIONES Y TASAS</t>
  </si>
  <si>
    <t>IMPUESTOS MUNICIPALES</t>
  </si>
  <si>
    <t>OBLIGACIONES LABORALES</t>
  </si>
  <si>
    <t>SALARIOS Y PRESTACIONES SOCIALES</t>
  </si>
  <si>
    <t>CAPITAL FISCAL</t>
  </si>
  <si>
    <t>RESULTADOS EJERCICIOS ANTERIORES</t>
  </si>
  <si>
    <t>EQUIPO DE COMUNICACION Y COMPUTACION</t>
  </si>
  <si>
    <t xml:space="preserve">NOTAS GENERALES A LOS ESTADOS CONTABLES </t>
  </si>
  <si>
    <t>CODIGO</t>
  </si>
  <si>
    <t>NOMBRE</t>
  </si>
  <si>
    <t>DETALLE NOTAS CARACTER GENERAL</t>
  </si>
  <si>
    <t>REFERENCIA A NOTA ESPECIFICA</t>
  </si>
  <si>
    <t xml:space="preserve">N1.1 </t>
  </si>
  <si>
    <t xml:space="preserve">ESTRUCTURA ÓRGANICA </t>
  </si>
  <si>
    <t xml:space="preserve">N1.2 </t>
  </si>
  <si>
    <t xml:space="preserve">RÉGIMEN JURÍDICO </t>
  </si>
  <si>
    <t xml:space="preserve">N2.1 </t>
  </si>
  <si>
    <t xml:space="preserve">APLICACIÓN DEL MARCO CONCEPTUAL DEL PGCP </t>
  </si>
  <si>
    <t xml:space="preserve">N2.2 </t>
  </si>
  <si>
    <t xml:space="preserve">APLICACIÓN DEL CATALOGO GENERAL DE CUENTAS  </t>
  </si>
  <si>
    <t xml:space="preserve">N2.3 </t>
  </si>
  <si>
    <t xml:space="preserve">APLICACIÓN DE NORMAS Y PROCEDIMIENTOS </t>
  </si>
  <si>
    <t xml:space="preserve">N2.4 </t>
  </si>
  <si>
    <t xml:space="preserve">REGISTRO OFICIAL DE LIBROS DE CONTABILIDAD Y DOCUMENTOS SOPORTE </t>
  </si>
  <si>
    <t xml:space="preserve">N4.1 </t>
  </si>
  <si>
    <t xml:space="preserve">MANEJO DE DOCUMENTOS Y SOPORTES CONTABLES </t>
  </si>
  <si>
    <t xml:space="preserve">N4.2 </t>
  </si>
  <si>
    <t xml:space="preserve">ESTRUCTURA DEL ÁREA FINANCIERA </t>
  </si>
  <si>
    <t xml:space="preserve">N5.1 </t>
  </si>
  <si>
    <t xml:space="preserve">CAMBIOS EN LA APLICACIÓN DE MÉTODOS Y PROCEDIMIENTOS </t>
  </si>
  <si>
    <t xml:space="preserve">N5.2 </t>
  </si>
  <si>
    <t xml:space="preserve">AJUSTES DE EJERCICIOS ANTERIORES </t>
  </si>
  <si>
    <t xml:space="preserve">N5.5 </t>
  </si>
  <si>
    <t xml:space="preserve">POR EFECTO DEL SANEAMIENTO CONTABLE </t>
  </si>
  <si>
    <t>LUZ NANCY REYES PULIDO</t>
  </si>
  <si>
    <t>BANCO INMOBILIARIO DEL MUNICIPIO DE CHIA</t>
  </si>
  <si>
    <t>NIT 832.007.891-6</t>
  </si>
  <si>
    <t>BIENES DE USO PUBLICO</t>
  </si>
  <si>
    <t xml:space="preserve">BIENES EN CONSTRUCCION </t>
  </si>
  <si>
    <t>TOTAL BIENES DE BENEFICIO Y USO PUBLICO</t>
  </si>
  <si>
    <t>BIENES EN SERVICIO</t>
  </si>
  <si>
    <t>DEUDORES POR COBRAR</t>
  </si>
  <si>
    <t>DEPRECIACIONES Y AMORTIZ.</t>
  </si>
  <si>
    <t>GERENTE  ( E )</t>
  </si>
  <si>
    <t>T.P  19.376-T</t>
  </si>
  <si>
    <t>NIT.: 832.007.891-6</t>
  </si>
  <si>
    <t>INGRESOS POR TRANSFERENCIAS</t>
  </si>
  <si>
    <t>TRANSFERENCIAS MUNICIPALES</t>
  </si>
  <si>
    <t>FUNCIONAMIENTO</t>
  </si>
  <si>
    <t>INVERSION</t>
  </si>
  <si>
    <t>GTOS DE ADMINISTRACION</t>
  </si>
  <si>
    <t>GASTOS DE PERSONAL</t>
  </si>
  <si>
    <t>SUELDOS Y SALARIOS</t>
  </si>
  <si>
    <t>CONTRIBUCIONES EFECTIVAS</t>
  </si>
  <si>
    <t>APORTES SOBRE LA NOMINA</t>
  </si>
  <si>
    <t>TOTAL GASTOS DE PERSONAL</t>
  </si>
  <si>
    <t>GASTOS GENERALES</t>
  </si>
  <si>
    <t>COMISIONES, HONORARIOS Y SERVICIOS</t>
  </si>
  <si>
    <t>MATERIALES Y SUMINISTROS</t>
  </si>
  <si>
    <t>MANTENIMIENTO</t>
  </si>
  <si>
    <t>SERVICIOS PUBLICOS</t>
  </si>
  <si>
    <t>IMPRESOS Y PUBLICACIONES</t>
  </si>
  <si>
    <t>SEGUROS GENERALES</t>
  </si>
  <si>
    <t>TOTAL  GASTOS GENERALES</t>
  </si>
  <si>
    <t>OTROS GASTOS</t>
  </si>
  <si>
    <t>RESULTADO DEL EJERCICIO</t>
  </si>
  <si>
    <t>MARTHA LUCIA AVILA</t>
  </si>
  <si>
    <t>INGRESOS PROPIOS</t>
  </si>
  <si>
    <t>INGRESOS POR CESIONES TIPO A</t>
  </si>
  <si>
    <t>COMUNICACION Y TRANSPORTE</t>
  </si>
  <si>
    <t xml:space="preserve">NOTAS DE CARÁCTER GENERAL </t>
  </si>
  <si>
    <t xml:space="preserve">ESTABLECIMIENTO PUBLICO DEL ORDEN MUNICIPAL, ADSCRITO A LA ALCALDIA  MUNICIPAL, CON PERSONERIA JURIDICA, PRESUPUESTO PROPIO Y PATRIMONIO INDEPENDIENTE . </t>
  </si>
  <si>
    <t xml:space="preserve">CREADA MEDIANTE ACUERDO MUNICIPAl No. 005/2002 </t>
  </si>
  <si>
    <t xml:space="preserve">CREADO MEDIANTE ACUERDO MUNICIPAL No. 005 DE 2002 </t>
  </si>
  <si>
    <t>RESPECTO AL MARCO CONCEPTUAL DEL PGCP SE APLICAN LAS NORMAS ESTABLECIDAS POR LA CONTADURIA GENERAL DE LA NACION , TIENE PROPOSITOS DE CONTROL DE LOS RECURSOS PUBLICOS, RENDICION DE CUENTAS Y GESTION EFICIENTE.</t>
  </si>
  <si>
    <t xml:space="preserve">NORMAS ESTABLECIDAS POR LA CONTADURIA GENERAL DE LA NACION </t>
  </si>
  <si>
    <t xml:space="preserve">SE APLICA EL CATALOGO GENERAL DE CUENTAS ESTABLECIDO POR LA CONTADURIA GENERAL DE LA NACION </t>
  </si>
  <si>
    <t xml:space="preserve">PERMANENTEMENTE SE ESTA ACTUALIZANDO EN LA ENTIDAD EL CATALOGO GENERAL </t>
  </si>
  <si>
    <t xml:space="preserve">ARTICULO 354 CONSTITUCION POLITICA DE COLOMBIA , LEY 298 DE 1996, SE APLICA EL REGIMEN DE CONTABILIDAD PUBLICA Y SUS RESPECTIVOA ACTOS ADMINISTRATIVOS QUE LO MODIFICAN  </t>
  </si>
  <si>
    <t xml:space="preserve">LEYES Y ACUERDOS MUNICIPALES </t>
  </si>
  <si>
    <t xml:space="preserve">LA ENTIDAD POSEE LOS LIBROS OFICIALES, LIBRO MAYOR Y BALANCE, LIBRO DE INVENTARIOS Y LIBROS AUXILIARES. </t>
  </si>
  <si>
    <t xml:space="preserve">LIBROS OFICIALES DE LEY </t>
  </si>
  <si>
    <t xml:space="preserve">CADA HECHO ECOMONICO QUE AFECTE  LA ENTIDAD DEBE SER REGISTRADO EN LA CONTABILIDAD PUBLICA, Y AFECTARSE EL PRESUPUESTO DE LA ENTIDAD. </t>
  </si>
  <si>
    <t xml:space="preserve">SE TIENE TODOS Y CADA UNO DE LOS SOPORTES CONTABLES </t>
  </si>
  <si>
    <t>EL AREA FINANCIERA SE COMPONE DE UN TECNICO ADMINISTRATIVO QUE HACE LAS FUNCIONES DE TESORERIA Y PRESUPUESTO Y UN CONTADOR VINCULADO A LA ENTIDAD POR UN CONTRATO DE PRESTACION DE SERVICIOS PROFESIONALES.</t>
  </si>
  <si>
    <t xml:space="preserve">TECNICO- PLANTA DE PERSONA, Y CONTADOR POR CONTRATO DE PRETACION DE SERVICIOS </t>
  </si>
  <si>
    <t xml:space="preserve">LOS ESTABLECIDOS POR EL REGIMEN DE CONTABILIDAD PUBLICA Y SUS NORMAS REGLAMENTARIAS </t>
  </si>
  <si>
    <t xml:space="preserve">NORMAS DE CONTABILIDAD PUBLICA </t>
  </si>
  <si>
    <t xml:space="preserve">SE REALIZAN DE ACUERDO A LA NECESIDAD DE LA ENTIDAD </t>
  </si>
  <si>
    <t xml:space="preserve">N5.3 </t>
  </si>
  <si>
    <t xml:space="preserve">DIFERENCIAS EN LOS VALORES REPORTADOS EN LA INFORMACIÓN Y LOS VALORES ESTABLECIDOS MEDIANTE INVENTARIOS FISÍCOS DERECHOS Y OBLIGACIONES </t>
  </si>
  <si>
    <t xml:space="preserve">SE REALIZA CONCILIACION AREA  CONTABLE Y AREA DE INVENTARIO  PARA ESTABLECER SI EXISTEN DIFERENCIAS. </t>
  </si>
  <si>
    <t xml:space="preserve">CONCILIACION CONTABLE Y AREA DE INVENTARIO </t>
  </si>
  <si>
    <t xml:space="preserve">N5.4 </t>
  </si>
  <si>
    <t xml:space="preserve">OTROS EFECTOS Y CAMBIOS SIGNIFICATICOS </t>
  </si>
  <si>
    <t xml:space="preserve">EN EL MOMENTO EN QUE SE REQUIERA </t>
  </si>
  <si>
    <t xml:space="preserve">SE CREO EL COMITÉ TECNICO  DE SOSTENIBILIDAD CONTABLE </t>
  </si>
  <si>
    <t xml:space="preserve">SE CREO EL COMITÉ TECNICO  DE SOSTENIBILIDAD CONTABLE, ACUERDO 46 DE SEPTIEMBRE 10 DE 2013 </t>
  </si>
  <si>
    <t xml:space="preserve">N5.6 </t>
  </si>
  <si>
    <t xml:space="preserve">POR ADQUISICION O VENTA DE BIENES </t>
  </si>
  <si>
    <t xml:space="preserve">SE REALIZAN LOS REGISTROS CONTABLES NECESARIOS POR ADQUISICION DE PRESIOS </t>
  </si>
  <si>
    <t xml:space="preserve">SE REALIZAN LOS REGISTROS CONTABLES NECESARIOS </t>
  </si>
  <si>
    <t xml:space="preserve">N5.7 </t>
  </si>
  <si>
    <t xml:space="preserve">LEY 388 DE 1997, ACUERDO MUNICIPAL 17 DEL 2000 PLAN DE ORDENAMIENTO TERRITORIAL, CREADO MEDIANTE ACUERDO MUNICIPAL No. 005 DE 2002 Y ADOPTAN ESTATUTOS MEDIANTE ACUERDO DIRECTIVO No. 001 de 2002. </t>
  </si>
  <si>
    <t>POR PROCESOS DE LIQUIDACION.</t>
  </si>
  <si>
    <t xml:space="preserve">SE ADELANTO LA DEPURACION DE LOS ESTADOS FINANCIEROS A 31 DE DICIEMBRE DE 2014. </t>
  </si>
  <si>
    <t>CON LA FINALIDAD DE CONSOLIDAR LOS SALDOS CON LA ENTIDAD A FUSIONAR IVIS DE CHIA.</t>
  </si>
  <si>
    <t>31-12 2012-2014</t>
  </si>
  <si>
    <t>MARTHA LUCIA AVILA V.</t>
  </si>
  <si>
    <t>CONTADOR PUBLICO</t>
  </si>
  <si>
    <t xml:space="preserve"> BANCO INMOBILIARIO DEL MUNICIPIO DE CHIA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</si>
</sst>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 * #,##0_ ;_ * \-#,##0_ ;_ * &quot;-&quot;_ ;_ @_ "/>
    <numFmt numFmtId="166" formatCode="_(* #,##0_);_(* \(#,##0\);_(* &quot;-&quot;??_);_(@_)"/>
  </numFmts>
  <fonts count="14">
    <font>
      <sz val="10"/>
      <name val="Arial"/>
    </font>
    <font>
      <sz val="10"/>
      <name val="Arial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centerContinuous"/>
    </xf>
    <xf numFmtId="165" fontId="8" fillId="0" borderId="2" xfId="0" applyNumberFormat="1" applyFont="1" applyBorder="1" applyAlignment="1">
      <alignment horizontal="center"/>
    </xf>
    <xf numFmtId="0" fontId="10" fillId="0" borderId="3" xfId="0" applyFont="1" applyBorder="1"/>
    <xf numFmtId="0" fontId="10" fillId="0" borderId="4" xfId="0" applyFont="1" applyBorder="1"/>
    <xf numFmtId="0" fontId="8" fillId="0" borderId="5" xfId="0" applyFont="1" applyBorder="1" applyAlignment="1">
      <alignment horizontal="left"/>
    </xf>
    <xf numFmtId="165" fontId="10" fillId="0" borderId="5" xfId="0" applyNumberFormat="1" applyFont="1" applyBorder="1"/>
    <xf numFmtId="165" fontId="10" fillId="0" borderId="0" xfId="0" applyNumberFormat="1" applyFont="1" applyBorder="1"/>
    <xf numFmtId="0" fontId="10" fillId="0" borderId="5" xfId="0" applyFont="1" applyBorder="1" applyAlignment="1">
      <alignment horizontal="left"/>
    </xf>
    <xf numFmtId="164" fontId="10" fillId="0" borderId="5" xfId="0" applyNumberFormat="1" applyFont="1" applyBorder="1"/>
    <xf numFmtId="164" fontId="10" fillId="0" borderId="0" xfId="0" applyNumberFormat="1" applyFont="1" applyBorder="1"/>
    <xf numFmtId="164" fontId="8" fillId="0" borderId="6" xfId="0" applyNumberFormat="1" applyFont="1" applyBorder="1"/>
    <xf numFmtId="164" fontId="8" fillId="0" borderId="0" xfId="0" applyNumberFormat="1" applyFont="1" applyBorder="1"/>
    <xf numFmtId="164" fontId="8" fillId="0" borderId="7" xfId="0" applyNumberFormat="1" applyFont="1" applyBorder="1"/>
    <xf numFmtId="164" fontId="8" fillId="0" borderId="5" xfId="0" applyNumberFormat="1" applyFont="1" applyBorder="1"/>
    <xf numFmtId="164" fontId="8" fillId="0" borderId="2" xfId="0" applyNumberFormat="1" applyFont="1" applyBorder="1"/>
    <xf numFmtId="0" fontId="10" fillId="0" borderId="7" xfId="0" applyFont="1" applyBorder="1" applyAlignment="1">
      <alignment horizontal="left"/>
    </xf>
    <xf numFmtId="164" fontId="10" fillId="0" borderId="7" xfId="0" applyNumberFormat="1" applyFont="1" applyBorder="1"/>
    <xf numFmtId="164" fontId="10" fillId="0" borderId="3" xfId="0" applyNumberFormat="1" applyFont="1" applyBorder="1"/>
    <xf numFmtId="0" fontId="10" fillId="0" borderId="8" xfId="0" applyFont="1" applyBorder="1" applyAlignment="1">
      <alignment horizontal="left"/>
    </xf>
    <xf numFmtId="164" fontId="10" fillId="0" borderId="4" xfId="0" applyNumberFormat="1" applyFont="1" applyBorder="1"/>
    <xf numFmtId="0" fontId="10" fillId="0" borderId="1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164" fontId="3" fillId="0" borderId="0" xfId="0" applyNumberFormat="1" applyFont="1"/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4" fontId="8" fillId="0" borderId="3" xfId="0" applyNumberFormat="1" applyFont="1" applyBorder="1"/>
    <xf numFmtId="164" fontId="8" fillId="3" borderId="10" xfId="0" applyNumberFormat="1" applyFont="1" applyFill="1" applyBorder="1"/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64" fontId="8" fillId="0" borderId="14" xfId="0" applyNumberFormat="1" applyFont="1" applyBorder="1"/>
    <xf numFmtId="0" fontId="2" fillId="0" borderId="15" xfId="0" applyFont="1" applyBorder="1"/>
    <xf numFmtId="0" fontId="10" fillId="0" borderId="0" xfId="0" applyFont="1" applyBorder="1" applyAlignment="1">
      <alignment horizontal="left"/>
    </xf>
    <xf numFmtId="0" fontId="3" fillId="4" borderId="1" xfId="0" applyFont="1" applyFill="1" applyBorder="1"/>
    <xf numFmtId="0" fontId="3" fillId="4" borderId="9" xfId="0" applyFont="1" applyFill="1" applyBorder="1"/>
    <xf numFmtId="166" fontId="3" fillId="0" borderId="5" xfId="1" applyNumberFormat="1" applyFont="1" applyBorder="1"/>
    <xf numFmtId="0" fontId="2" fillId="0" borderId="1" xfId="0" applyFont="1" applyBorder="1"/>
    <xf numFmtId="165" fontId="2" fillId="0" borderId="0" xfId="0" applyNumberFormat="1" applyFont="1" applyBorder="1"/>
    <xf numFmtId="0" fontId="2" fillId="0" borderId="0" xfId="0" applyFont="1" applyBorder="1"/>
    <xf numFmtId="165" fontId="5" fillId="0" borderId="2" xfId="0" applyNumberFormat="1" applyFont="1" applyBorder="1" applyAlignment="1">
      <alignment horizontal="center"/>
    </xf>
    <xf numFmtId="0" fontId="2" fillId="0" borderId="9" xfId="0" applyFont="1" applyBorder="1"/>
    <xf numFmtId="165" fontId="2" fillId="0" borderId="15" xfId="0" applyNumberFormat="1" applyFont="1" applyBorder="1"/>
    <xf numFmtId="0" fontId="5" fillId="0" borderId="5" xfId="0" applyFont="1" applyBorder="1" applyAlignment="1">
      <alignment horizontal="center"/>
    </xf>
    <xf numFmtId="165" fontId="2" fillId="0" borderId="3" xfId="0" applyNumberFormat="1" applyFont="1" applyBorder="1"/>
    <xf numFmtId="0" fontId="5" fillId="0" borderId="5" xfId="0" applyFont="1" applyBorder="1"/>
    <xf numFmtId="165" fontId="2" fillId="0" borderId="5" xfId="0" applyNumberFormat="1" applyFont="1" applyBorder="1"/>
    <xf numFmtId="164" fontId="2" fillId="0" borderId="5" xfId="0" applyNumberFormat="1" applyFont="1" applyBorder="1"/>
    <xf numFmtId="164" fontId="2" fillId="0" borderId="0" xfId="0" applyNumberFormat="1" applyFont="1"/>
    <xf numFmtId="0" fontId="2" fillId="0" borderId="5" xfId="0" applyFont="1" applyBorder="1"/>
    <xf numFmtId="166" fontId="2" fillId="0" borderId="7" xfId="1" applyNumberFormat="1" applyFont="1" applyBorder="1"/>
    <xf numFmtId="0" fontId="5" fillId="0" borderId="5" xfId="0" applyFont="1" applyBorder="1" applyAlignment="1"/>
    <xf numFmtId="164" fontId="5" fillId="0" borderId="7" xfId="0" applyNumberFormat="1" applyFont="1" applyBorder="1"/>
    <xf numFmtId="164" fontId="5" fillId="0" borderId="6" xfId="0" applyNumberFormat="1" applyFont="1" applyBorder="1"/>
    <xf numFmtId="164" fontId="5" fillId="0" borderId="5" xfId="0" applyNumberFormat="1" applyFont="1" applyBorder="1"/>
    <xf numFmtId="164" fontId="5" fillId="0" borderId="0" xfId="0" applyNumberFormat="1" applyFont="1"/>
    <xf numFmtId="164" fontId="5" fillId="3" borderId="16" xfId="0" applyNumberFormat="1" applyFont="1" applyFill="1" applyBorder="1"/>
    <xf numFmtId="165" fontId="2" fillId="0" borderId="1" xfId="0" applyNumberFormat="1" applyFont="1" applyBorder="1"/>
    <xf numFmtId="0" fontId="2" fillId="4" borderId="8" xfId="0" applyFont="1" applyFill="1" applyBorder="1"/>
    <xf numFmtId="165" fontId="2" fillId="4" borderId="4" xfId="0" applyNumberFormat="1" applyFont="1" applyFill="1" applyBorder="1"/>
    <xf numFmtId="165" fontId="2" fillId="4" borderId="17" xfId="0" applyNumberFormat="1" applyFont="1" applyFill="1" applyBorder="1"/>
    <xf numFmtId="0" fontId="2" fillId="4" borderId="1" xfId="0" applyFont="1" applyFill="1" applyBorder="1"/>
    <xf numFmtId="165" fontId="2" fillId="4" borderId="0" xfId="0" applyNumberFormat="1" applyFont="1" applyFill="1" applyBorder="1"/>
    <xf numFmtId="165" fontId="2" fillId="4" borderId="18" xfId="0" applyNumberFormat="1" applyFont="1" applyFill="1" applyBorder="1"/>
    <xf numFmtId="0" fontId="2" fillId="4" borderId="9" xfId="0" applyFont="1" applyFill="1" applyBorder="1"/>
    <xf numFmtId="0" fontId="5" fillId="4" borderId="1" xfId="0" applyFont="1" applyFill="1" applyBorder="1" applyAlignment="1"/>
    <xf numFmtId="165" fontId="2" fillId="4" borderId="15" xfId="0" applyNumberFormat="1" applyFont="1" applyFill="1" applyBorder="1"/>
    <xf numFmtId="165" fontId="2" fillId="4" borderId="19" xfId="0" applyNumberFormat="1" applyFont="1" applyFill="1" applyBorder="1"/>
    <xf numFmtId="0" fontId="5" fillId="4" borderId="1" xfId="0" applyFont="1" applyFill="1" applyBorder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/>
    <xf numFmtId="164" fontId="2" fillId="0" borderId="6" xfId="0" applyNumberFormat="1" applyFont="1" applyBorder="1"/>
    <xf numFmtId="164" fontId="0" fillId="0" borderId="0" xfId="0" applyNumberFormat="1"/>
    <xf numFmtId="0" fontId="7" fillId="0" borderId="0" xfId="0" applyFont="1"/>
    <xf numFmtId="0" fontId="12" fillId="2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/>
    <xf numFmtId="0" fontId="11" fillId="0" borderId="0" xfId="0" applyFont="1" applyAlignment="1">
      <alignment horizontal="center" vertical="center" wrapText="1"/>
    </xf>
    <xf numFmtId="0" fontId="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zoomScale="75" workbookViewId="0">
      <selection sqref="A1:D84"/>
    </sheetView>
  </sheetViews>
  <sheetFormatPr baseColWidth="10" defaultRowHeight="12.75"/>
  <cols>
    <col min="1" max="1" width="48.28515625" style="1" customWidth="1"/>
    <col min="2" max="2" width="24.28515625" style="1" customWidth="1"/>
    <col min="3" max="3" width="1.42578125" style="1" customWidth="1"/>
    <col min="4" max="4" width="22.7109375" style="1" customWidth="1"/>
    <col min="5" max="5" width="11.42578125" style="2"/>
    <col min="6" max="6" width="15.7109375" style="2" bestFit="1" customWidth="1"/>
    <col min="7" max="16384" width="11.42578125" style="2"/>
  </cols>
  <sheetData>
    <row r="1" spans="1:4" ht="20.25" customHeight="1">
      <c r="A1" s="94" t="s">
        <v>95</v>
      </c>
      <c r="B1" s="95"/>
      <c r="C1" s="95"/>
      <c r="D1" s="95"/>
    </row>
    <row r="2" spans="1:4" ht="20.25" customHeight="1">
      <c r="A2" s="97" t="s">
        <v>96</v>
      </c>
      <c r="B2" s="93"/>
      <c r="C2" s="93"/>
      <c r="D2" s="93"/>
    </row>
    <row r="3" spans="1:4" ht="18" customHeight="1">
      <c r="A3" s="97" t="s">
        <v>39</v>
      </c>
      <c r="B3" s="93"/>
      <c r="C3" s="93"/>
      <c r="D3" s="93"/>
    </row>
    <row r="4" spans="1:4" ht="16.5" customHeight="1">
      <c r="A4" s="98" t="s">
        <v>42</v>
      </c>
      <c r="B4" s="99"/>
      <c r="C4" s="99"/>
      <c r="D4" s="99"/>
    </row>
    <row r="5" spans="1:4" ht="15.75" thickBot="1">
      <c r="A5" s="8"/>
      <c r="B5" s="9"/>
      <c r="C5" s="9"/>
      <c r="D5" s="9"/>
    </row>
    <row r="6" spans="1:4" ht="15.75" thickBot="1">
      <c r="A6" s="8"/>
      <c r="B6" s="10" t="s">
        <v>43</v>
      </c>
      <c r="C6" s="9"/>
      <c r="D6" s="10" t="s">
        <v>44</v>
      </c>
    </row>
    <row r="7" spans="1:4" ht="15.75" thickBot="1">
      <c r="A7" s="8"/>
      <c r="B7" s="9"/>
      <c r="C7" s="9"/>
      <c r="D7" s="9"/>
    </row>
    <row r="8" spans="1:4" ht="15.75" thickBot="1">
      <c r="A8" s="91" t="s">
        <v>1</v>
      </c>
      <c r="B8" s="92"/>
      <c r="C8" s="92"/>
      <c r="D8" s="96"/>
    </row>
    <row r="9" spans="1:4" ht="15.75" thickBot="1">
      <c r="A9" s="6"/>
      <c r="B9" s="7"/>
      <c r="C9" s="7"/>
      <c r="D9" s="7"/>
    </row>
    <row r="10" spans="1:4" ht="15">
      <c r="A10" s="32" t="s">
        <v>25</v>
      </c>
      <c r="B10" s="11"/>
      <c r="C10" s="12"/>
      <c r="D10" s="11"/>
    </row>
    <row r="11" spans="1:4" ht="15">
      <c r="A11" s="33" t="s">
        <v>2</v>
      </c>
      <c r="B11" s="14"/>
      <c r="C11" s="15"/>
      <c r="D11" s="14"/>
    </row>
    <row r="12" spans="1:4" ht="15">
      <c r="A12" s="29" t="s">
        <v>30</v>
      </c>
      <c r="B12" s="17">
        <v>68940</v>
      </c>
      <c r="C12" s="18"/>
      <c r="D12" s="17">
        <v>100639</v>
      </c>
    </row>
    <row r="13" spans="1:4" ht="15">
      <c r="A13" s="29" t="s">
        <v>3</v>
      </c>
      <c r="B13" s="17">
        <v>16143119</v>
      </c>
      <c r="C13" s="18"/>
      <c r="D13" s="17">
        <v>12504586</v>
      </c>
    </row>
    <row r="14" spans="1:4" s="3" customFormat="1" ht="15.75" thickBot="1">
      <c r="A14" s="33" t="s">
        <v>4</v>
      </c>
      <c r="B14" s="19">
        <f>SUM(B12:B13)</f>
        <v>16212059</v>
      </c>
      <c r="C14" s="20"/>
      <c r="D14" s="19">
        <f>SUM(D12:D13)</f>
        <v>12605225</v>
      </c>
    </row>
    <row r="15" spans="1:4" s="3" customFormat="1" ht="15">
      <c r="A15" s="33"/>
      <c r="B15" s="22"/>
      <c r="C15" s="20"/>
      <c r="D15" s="22"/>
    </row>
    <row r="16" spans="1:4" ht="15">
      <c r="A16" s="33" t="s">
        <v>45</v>
      </c>
      <c r="B16" s="17"/>
      <c r="C16" s="18"/>
      <c r="D16" s="17"/>
    </row>
    <row r="17" spans="1:6" ht="12" customHeight="1">
      <c r="A17" s="29" t="s">
        <v>46</v>
      </c>
      <c r="B17" s="17"/>
      <c r="C17" s="18"/>
      <c r="D17" s="17">
        <v>0</v>
      </c>
      <c r="F17" s="3"/>
    </row>
    <row r="18" spans="1:6" ht="12" customHeight="1">
      <c r="A18" s="29" t="s">
        <v>101</v>
      </c>
      <c r="B18" s="17">
        <v>10720183</v>
      </c>
      <c r="C18" s="18"/>
      <c r="D18" s="17">
        <v>867912</v>
      </c>
      <c r="F18" s="3"/>
    </row>
    <row r="19" spans="1:6" ht="17.25" customHeight="1">
      <c r="A19" s="29" t="s">
        <v>47</v>
      </c>
      <c r="B19" s="17">
        <v>82348</v>
      </c>
      <c r="C19" s="18"/>
      <c r="D19" s="2"/>
      <c r="F19" s="3"/>
    </row>
    <row r="20" spans="1:6" ht="17.25" customHeight="1">
      <c r="A20" s="29" t="s">
        <v>35</v>
      </c>
      <c r="B20" s="17">
        <v>2326</v>
      </c>
      <c r="C20" s="18"/>
      <c r="D20" s="17">
        <v>0</v>
      </c>
      <c r="F20" s="3"/>
    </row>
    <row r="21" spans="1:6" s="3" customFormat="1" ht="15.75" thickBot="1">
      <c r="A21" s="33" t="s">
        <v>48</v>
      </c>
      <c r="B21" s="19">
        <f>+B18+B19+B20</f>
        <v>10804857</v>
      </c>
      <c r="C21" s="20"/>
      <c r="D21" s="19">
        <f>SUM(D17:D20)</f>
        <v>867912</v>
      </c>
    </row>
    <row r="22" spans="1:6" s="3" customFormat="1" ht="15">
      <c r="A22" s="33"/>
      <c r="B22" s="22"/>
      <c r="C22" s="20"/>
      <c r="D22" s="22"/>
    </row>
    <row r="23" spans="1:6" s="3" customFormat="1" ht="15">
      <c r="A23" s="33" t="s">
        <v>49</v>
      </c>
      <c r="B23" s="22"/>
      <c r="C23" s="20"/>
      <c r="D23" s="22"/>
    </row>
    <row r="24" spans="1:6" s="3" customFormat="1" ht="15.75" thickBot="1">
      <c r="A24" s="29" t="s">
        <v>50</v>
      </c>
      <c r="B24" s="22">
        <v>0</v>
      </c>
      <c r="C24" s="20"/>
      <c r="D24" s="22">
        <v>0</v>
      </c>
    </row>
    <row r="25" spans="1:6" s="3" customFormat="1" ht="15.75" thickBot="1">
      <c r="A25" s="33" t="s">
        <v>24</v>
      </c>
      <c r="B25" s="23">
        <f>+B24+B21+B14</f>
        <v>27016916</v>
      </c>
      <c r="C25" s="20"/>
      <c r="D25" s="23">
        <f>+D21+D14</f>
        <v>13473137</v>
      </c>
    </row>
    <row r="26" spans="1:6" s="3" customFormat="1" ht="15">
      <c r="A26" s="13"/>
      <c r="B26" s="22"/>
      <c r="C26" s="20"/>
      <c r="D26" s="22"/>
    </row>
    <row r="27" spans="1:6" s="3" customFormat="1" ht="15">
      <c r="A27" s="13" t="s">
        <v>26</v>
      </c>
      <c r="B27" s="22"/>
      <c r="C27" s="20"/>
      <c r="D27" s="22"/>
    </row>
    <row r="28" spans="1:6" ht="15">
      <c r="A28" s="13" t="s">
        <v>5</v>
      </c>
      <c r="B28" s="17"/>
      <c r="C28" s="18"/>
      <c r="D28" s="17"/>
    </row>
    <row r="29" spans="1:6" ht="15">
      <c r="A29" s="16" t="s">
        <v>38</v>
      </c>
      <c r="B29" s="17">
        <v>0</v>
      </c>
      <c r="C29" s="18"/>
      <c r="D29" s="17">
        <v>0</v>
      </c>
    </row>
    <row r="30" spans="1:6" ht="15">
      <c r="A30" s="16" t="s">
        <v>51</v>
      </c>
      <c r="B30" s="17">
        <v>12101</v>
      </c>
      <c r="C30" s="18"/>
      <c r="D30" s="17">
        <v>9321</v>
      </c>
    </row>
    <row r="31" spans="1:6" ht="15">
      <c r="A31" s="16" t="s">
        <v>52</v>
      </c>
      <c r="B31" s="17">
        <v>5479</v>
      </c>
      <c r="C31" s="18"/>
      <c r="D31" s="17">
        <v>5479</v>
      </c>
    </row>
    <row r="32" spans="1:6" ht="15">
      <c r="A32" s="16" t="s">
        <v>66</v>
      </c>
      <c r="B32" s="17">
        <v>54240</v>
      </c>
      <c r="C32" s="18"/>
      <c r="D32" s="17">
        <v>49157</v>
      </c>
    </row>
    <row r="33" spans="1:8" ht="15.75" thickBot="1">
      <c r="A33" s="13" t="s">
        <v>53</v>
      </c>
      <c r="B33" s="17">
        <v>-68310</v>
      </c>
      <c r="C33" s="18"/>
      <c r="D33" s="17">
        <v>-53362</v>
      </c>
    </row>
    <row r="34" spans="1:8" ht="15.75" thickBot="1">
      <c r="A34" s="13" t="s">
        <v>6</v>
      </c>
      <c r="B34" s="23">
        <f>+B29+B30+B31+B32+B33</f>
        <v>3510</v>
      </c>
      <c r="C34" s="20"/>
      <c r="D34" s="23">
        <f>+D29+D30+D31+D32+D33</f>
        <v>10595</v>
      </c>
    </row>
    <row r="35" spans="1:8" ht="15">
      <c r="A35" s="33"/>
      <c r="B35" s="34"/>
      <c r="C35" s="20"/>
      <c r="D35" s="34"/>
    </row>
    <row r="36" spans="1:8" ht="15">
      <c r="A36" s="33" t="s">
        <v>97</v>
      </c>
      <c r="B36" s="22"/>
      <c r="C36" s="20"/>
      <c r="D36" s="22"/>
    </row>
    <row r="37" spans="1:8" ht="15">
      <c r="A37" s="29" t="s">
        <v>98</v>
      </c>
      <c r="B37" s="17">
        <v>1239147</v>
      </c>
      <c r="C37" s="18"/>
      <c r="D37" s="17">
        <v>9622708</v>
      </c>
    </row>
    <row r="38" spans="1:8" ht="15">
      <c r="A38" s="29" t="s">
        <v>100</v>
      </c>
      <c r="B38" s="22">
        <v>4634023</v>
      </c>
      <c r="C38" s="20"/>
      <c r="D38" s="22"/>
    </row>
    <row r="39" spans="1:8" ht="15.75" thickBot="1">
      <c r="A39" s="29"/>
      <c r="B39" s="21"/>
      <c r="C39" s="20"/>
      <c r="D39" s="21"/>
    </row>
    <row r="40" spans="1:8" ht="15.75" thickBot="1">
      <c r="A40" s="29" t="s">
        <v>99</v>
      </c>
      <c r="B40" s="23">
        <f>+B37+B38</f>
        <v>5873170</v>
      </c>
      <c r="C40" s="39"/>
      <c r="D40" s="23">
        <f>+D37+D38</f>
        <v>9622708</v>
      </c>
    </row>
    <row r="41" spans="1:8" ht="15">
      <c r="A41" s="33"/>
      <c r="B41" s="22"/>
      <c r="C41" s="20"/>
      <c r="D41" s="22"/>
    </row>
    <row r="42" spans="1:8" ht="15">
      <c r="A42" s="33" t="s">
        <v>54</v>
      </c>
      <c r="B42" s="22"/>
      <c r="C42" s="20"/>
      <c r="D42" s="22"/>
    </row>
    <row r="43" spans="1:8" ht="15">
      <c r="A43" s="29" t="s">
        <v>55</v>
      </c>
      <c r="B43" s="17">
        <f>7876+42996</f>
        <v>50872</v>
      </c>
      <c r="C43" s="18"/>
      <c r="D43" s="17">
        <v>42996</v>
      </c>
    </row>
    <row r="44" spans="1:8" ht="15.75" thickBot="1">
      <c r="A44" s="29" t="s">
        <v>56</v>
      </c>
      <c r="B44" s="17">
        <v>-42996</v>
      </c>
      <c r="C44" s="18"/>
      <c r="D44" s="17">
        <v>-29987</v>
      </c>
    </row>
    <row r="45" spans="1:8" ht="18" customHeight="1" thickBot="1">
      <c r="A45" s="33" t="s">
        <v>57</v>
      </c>
      <c r="B45" s="23">
        <f>+B43+B44</f>
        <v>7876</v>
      </c>
      <c r="C45" s="20"/>
      <c r="D45" s="23">
        <f>+D43+D44</f>
        <v>13009</v>
      </c>
    </row>
    <row r="46" spans="1:8" s="3" customFormat="1" ht="15.75" thickBot="1">
      <c r="A46" s="33"/>
      <c r="B46" s="21"/>
      <c r="C46" s="20"/>
      <c r="D46" s="22"/>
      <c r="E46" s="2"/>
      <c r="F46" s="2"/>
      <c r="G46" s="2"/>
      <c r="H46" s="2"/>
    </row>
    <row r="47" spans="1:8" ht="15.75" thickBot="1">
      <c r="A47" s="13" t="s">
        <v>27</v>
      </c>
      <c r="B47" s="23">
        <f>+B45+B40+B34</f>
        <v>5884556</v>
      </c>
      <c r="C47" s="20"/>
      <c r="D47" s="23">
        <f>+D45+D40+D34</f>
        <v>9646312</v>
      </c>
      <c r="F47" s="3"/>
      <c r="G47" s="3"/>
      <c r="H47" s="3"/>
    </row>
    <row r="48" spans="1:8" ht="15">
      <c r="A48" s="16"/>
      <c r="B48" s="17"/>
      <c r="C48" s="18"/>
      <c r="D48" s="17"/>
    </row>
    <row r="49" spans="1:8" ht="15.75" thickBot="1">
      <c r="A49" s="13" t="s">
        <v>7</v>
      </c>
      <c r="B49" s="35">
        <f>+B47+B25</f>
        <v>32901472</v>
      </c>
      <c r="C49" s="20"/>
      <c r="D49" s="35">
        <f>+D25+D47</f>
        <v>23119449</v>
      </c>
      <c r="E49" s="3"/>
    </row>
    <row r="50" spans="1:8" ht="16.5" thickTop="1" thickBot="1">
      <c r="A50" s="24" t="s">
        <v>0</v>
      </c>
      <c r="B50" s="25"/>
      <c r="C50" s="18"/>
      <c r="D50" s="25"/>
    </row>
    <row r="51" spans="1:8" ht="15.75" thickBot="1">
      <c r="A51" s="91" t="s">
        <v>8</v>
      </c>
      <c r="B51" s="92"/>
      <c r="C51" s="92"/>
      <c r="D51" s="92"/>
      <c r="F51" s="31"/>
    </row>
    <row r="52" spans="1:8" ht="15">
      <c r="A52" s="13" t="s">
        <v>28</v>
      </c>
      <c r="B52" s="17"/>
      <c r="C52" s="18"/>
      <c r="D52" s="26"/>
    </row>
    <row r="53" spans="1:8" ht="15">
      <c r="A53" s="13" t="s">
        <v>17</v>
      </c>
      <c r="B53" s="17"/>
      <c r="C53" s="18"/>
      <c r="D53" s="17"/>
    </row>
    <row r="54" spans="1:8" ht="15">
      <c r="A54" s="16" t="s">
        <v>58</v>
      </c>
      <c r="B54" s="17">
        <v>603120</v>
      </c>
      <c r="C54" s="18"/>
      <c r="D54" s="17">
        <v>752623</v>
      </c>
    </row>
    <row r="55" spans="1:8" ht="15">
      <c r="A55" s="16" t="s">
        <v>59</v>
      </c>
      <c r="B55" s="17">
        <v>7981</v>
      </c>
      <c r="C55" s="18"/>
      <c r="D55" s="17">
        <v>0</v>
      </c>
    </row>
    <row r="56" spans="1:8" ht="15">
      <c r="A56" s="13" t="s">
        <v>36</v>
      </c>
      <c r="B56" s="17"/>
      <c r="C56" s="18"/>
      <c r="D56" s="17"/>
    </row>
    <row r="57" spans="1:8" ht="15">
      <c r="A57" s="16" t="s">
        <v>34</v>
      </c>
      <c r="B57" s="17">
        <v>5557</v>
      </c>
      <c r="C57" s="18"/>
      <c r="D57" s="17"/>
      <c r="H57" s="31"/>
    </row>
    <row r="58" spans="1:8" ht="15">
      <c r="A58" s="13" t="s">
        <v>60</v>
      </c>
      <c r="B58" s="17"/>
      <c r="C58" s="18"/>
      <c r="D58" s="17"/>
    </row>
    <row r="59" spans="1:8" ht="15">
      <c r="A59" s="16" t="s">
        <v>61</v>
      </c>
      <c r="B59" s="17">
        <v>2063</v>
      </c>
      <c r="C59" s="18"/>
      <c r="D59" s="17">
        <v>6126</v>
      </c>
    </row>
    <row r="60" spans="1:8" ht="15">
      <c r="A60" s="13" t="s">
        <v>62</v>
      </c>
      <c r="B60" s="17"/>
      <c r="C60" s="18"/>
      <c r="D60" s="17"/>
    </row>
    <row r="61" spans="1:8" ht="15">
      <c r="A61" s="16" t="s">
        <v>63</v>
      </c>
      <c r="B61" s="17">
        <v>16557</v>
      </c>
      <c r="C61" s="18"/>
      <c r="D61" s="17">
        <f>7057+8297</f>
        <v>15354</v>
      </c>
    </row>
    <row r="62" spans="1:8" ht="15.75" thickBot="1">
      <c r="A62" s="16"/>
      <c r="B62" s="17"/>
      <c r="C62" s="18"/>
      <c r="D62" s="17"/>
    </row>
    <row r="63" spans="1:8" ht="15.75" thickBot="1">
      <c r="A63" s="13" t="s">
        <v>29</v>
      </c>
      <c r="B63" s="23">
        <f>+B61+B59+B57+B55+B54</f>
        <v>635278</v>
      </c>
      <c r="C63" s="20"/>
      <c r="D63" s="23">
        <f>+D61+D59+D57+D55+D54</f>
        <v>774103</v>
      </c>
    </row>
    <row r="64" spans="1:8" ht="15.75" thickBot="1">
      <c r="A64" s="13"/>
      <c r="B64" s="21"/>
      <c r="C64" s="20"/>
      <c r="D64" s="21"/>
    </row>
    <row r="65" spans="1:6" ht="15.75" thickBot="1">
      <c r="A65" s="13" t="s">
        <v>9</v>
      </c>
      <c r="B65" s="21">
        <f>+B63</f>
        <v>635278</v>
      </c>
      <c r="C65" s="20"/>
      <c r="D65" s="21">
        <f>+D63</f>
        <v>774103</v>
      </c>
    </row>
    <row r="66" spans="1:6" ht="15.75" thickBot="1">
      <c r="A66" s="13"/>
      <c r="B66" s="22"/>
      <c r="C66" s="20"/>
      <c r="D66" s="21"/>
    </row>
    <row r="67" spans="1:6" ht="15.75" thickBot="1">
      <c r="A67" s="91" t="s">
        <v>32</v>
      </c>
      <c r="B67" s="92"/>
      <c r="C67" s="92"/>
      <c r="D67" s="92"/>
    </row>
    <row r="68" spans="1:6" ht="15">
      <c r="A68" s="16"/>
      <c r="B68" s="17" t="s">
        <v>0</v>
      </c>
      <c r="C68" s="18"/>
      <c r="D68" s="26"/>
    </row>
    <row r="69" spans="1:6" ht="15">
      <c r="A69" s="13" t="s">
        <v>32</v>
      </c>
      <c r="B69" s="17" t="s">
        <v>31</v>
      </c>
      <c r="C69" s="18"/>
      <c r="D69" s="17"/>
    </row>
    <row r="70" spans="1:6" ht="21" customHeight="1">
      <c r="A70" s="16" t="s">
        <v>64</v>
      </c>
      <c r="B70" s="17">
        <v>-77898</v>
      </c>
      <c r="C70" s="18"/>
      <c r="D70" s="17">
        <v>0</v>
      </c>
      <c r="F70" s="31">
        <f>+B76-B49</f>
        <v>0</v>
      </c>
    </row>
    <row r="71" spans="1:6" ht="21" customHeight="1">
      <c r="A71" s="16" t="s">
        <v>65</v>
      </c>
      <c r="B71" s="17">
        <v>17678984</v>
      </c>
      <c r="C71" s="18"/>
      <c r="D71" s="17">
        <v>18514919</v>
      </c>
    </row>
    <row r="72" spans="1:6" ht="15">
      <c r="A72" s="16" t="s">
        <v>33</v>
      </c>
      <c r="B72" s="17">
        <f>+'P Y G'!B47</f>
        <v>14682859</v>
      </c>
      <c r="C72" s="18"/>
      <c r="D72" s="17">
        <f>+'P Y G'!C47</f>
        <v>3893599</v>
      </c>
    </row>
    <row r="73" spans="1:6" ht="15">
      <c r="A73" s="16" t="s">
        <v>102</v>
      </c>
      <c r="B73" s="17">
        <v>-17751</v>
      </c>
      <c r="C73" s="18"/>
      <c r="D73" s="17">
        <v>-63172</v>
      </c>
    </row>
    <row r="74" spans="1:6" ht="15.75" thickBot="1">
      <c r="A74" s="13" t="s">
        <v>10</v>
      </c>
      <c r="B74" s="19">
        <f>+B70+B71+B72+B73</f>
        <v>32266194</v>
      </c>
      <c r="C74" s="20"/>
      <c r="D74" s="19">
        <f>SUM(D70:D73)</f>
        <v>22345346</v>
      </c>
      <c r="F74" s="31"/>
    </row>
    <row r="75" spans="1:6" ht="15">
      <c r="A75" s="16"/>
      <c r="B75" s="17" t="s">
        <v>0</v>
      </c>
      <c r="C75" s="18"/>
      <c r="D75" s="17" t="s">
        <v>0</v>
      </c>
    </row>
    <row r="76" spans="1:6" ht="15.75" thickBot="1">
      <c r="A76" s="13" t="s">
        <v>11</v>
      </c>
      <c r="B76" s="35">
        <f>+B74+B65</f>
        <v>32901472</v>
      </c>
      <c r="C76" s="20"/>
      <c r="D76" s="35">
        <f>+D74+D65</f>
        <v>23119449</v>
      </c>
    </row>
    <row r="77" spans="1:6" ht="16.5" thickTop="1" thickBot="1">
      <c r="A77" s="24"/>
      <c r="B77" s="25" t="s">
        <v>0</v>
      </c>
      <c r="C77" s="18"/>
      <c r="D77" s="25"/>
    </row>
    <row r="78" spans="1:6" ht="15">
      <c r="A78" s="27"/>
      <c r="B78" s="28" t="s">
        <v>0</v>
      </c>
      <c r="C78" s="28"/>
      <c r="D78" s="28"/>
    </row>
    <row r="79" spans="1:6" ht="15">
      <c r="A79" s="29"/>
      <c r="B79" s="18"/>
      <c r="C79" s="18"/>
      <c r="D79" s="18"/>
    </row>
    <row r="80" spans="1:6" ht="15.75" thickBot="1">
      <c r="A80" s="30"/>
      <c r="B80" s="18" t="s">
        <v>0</v>
      </c>
      <c r="C80" s="18"/>
      <c r="D80" s="18"/>
    </row>
    <row r="81" spans="1:5" ht="15.75" thickBot="1">
      <c r="A81" s="6" t="s">
        <v>94</v>
      </c>
      <c r="B81" s="40"/>
      <c r="C81" s="40"/>
      <c r="D81" s="40"/>
      <c r="E81" s="3"/>
    </row>
    <row r="82" spans="1:5" ht="15">
      <c r="A82" s="6" t="s">
        <v>103</v>
      </c>
      <c r="B82" s="93" t="s">
        <v>126</v>
      </c>
      <c r="C82" s="93"/>
      <c r="D82" s="93"/>
      <c r="E82" s="3"/>
    </row>
    <row r="83" spans="1:5" ht="15">
      <c r="A83" s="41"/>
      <c r="B83" s="89" t="s">
        <v>23</v>
      </c>
      <c r="C83" s="89"/>
      <c r="D83" s="89"/>
    </row>
    <row r="84" spans="1:5">
      <c r="A84" s="4"/>
      <c r="B84" s="90" t="s">
        <v>104</v>
      </c>
      <c r="C84" s="90"/>
      <c r="D84" s="90"/>
    </row>
    <row r="85" spans="1:5">
      <c r="A85" s="4"/>
      <c r="B85" s="5"/>
      <c r="C85" s="5"/>
      <c r="D85" s="5"/>
    </row>
    <row r="86" spans="1:5">
      <c r="A86" s="4"/>
      <c r="B86" s="5"/>
      <c r="C86" s="5"/>
      <c r="D86" s="5"/>
    </row>
    <row r="87" spans="1:5">
      <c r="A87" s="4"/>
      <c r="B87" s="5"/>
      <c r="C87" s="5"/>
      <c r="D87" s="5"/>
    </row>
    <row r="88" spans="1:5">
      <c r="A88" s="4"/>
      <c r="B88" s="5"/>
      <c r="C88" s="5"/>
      <c r="D88" s="5"/>
    </row>
    <row r="89" spans="1:5">
      <c r="A89" s="4"/>
      <c r="B89" s="5"/>
      <c r="C89" s="5"/>
      <c r="D89" s="5"/>
    </row>
    <row r="90" spans="1:5">
      <c r="A90" s="4"/>
      <c r="B90" s="5"/>
      <c r="C90" s="5"/>
      <c r="D90" s="5"/>
    </row>
    <row r="91" spans="1:5">
      <c r="A91" s="4"/>
      <c r="B91" s="5"/>
      <c r="C91" s="5"/>
      <c r="D91" s="5"/>
    </row>
    <row r="92" spans="1:5">
      <c r="A92" s="4"/>
      <c r="B92" s="5"/>
      <c r="C92" s="5"/>
      <c r="D92" s="5"/>
    </row>
    <row r="93" spans="1:5">
      <c r="A93" s="4"/>
      <c r="B93" s="5"/>
      <c r="C93" s="5"/>
      <c r="D93" s="5"/>
    </row>
    <row r="94" spans="1:5">
      <c r="A94" s="4"/>
      <c r="B94" s="5"/>
      <c r="C94" s="5"/>
      <c r="D94" s="5"/>
    </row>
    <row r="95" spans="1:5">
      <c r="A95" s="4"/>
      <c r="B95" s="5"/>
      <c r="C95" s="5"/>
      <c r="D95" s="5"/>
    </row>
    <row r="96" spans="1:5">
      <c r="A96" s="4"/>
      <c r="B96" s="5"/>
      <c r="C96" s="5"/>
      <c r="D96" s="5"/>
    </row>
    <row r="97" spans="1:4">
      <c r="A97" s="4"/>
      <c r="B97" s="5"/>
      <c r="C97" s="5"/>
      <c r="D97" s="5"/>
    </row>
    <row r="98" spans="1:4">
      <c r="A98" s="4"/>
      <c r="B98" s="5"/>
      <c r="C98" s="5"/>
      <c r="D98" s="5"/>
    </row>
    <row r="99" spans="1:4">
      <c r="A99" s="4"/>
      <c r="B99" s="5"/>
      <c r="C99" s="5"/>
      <c r="D99" s="5"/>
    </row>
    <row r="100" spans="1:4">
      <c r="A100" s="4"/>
      <c r="B100" s="5"/>
      <c r="C100" s="5"/>
      <c r="D100" s="5"/>
    </row>
    <row r="101" spans="1:4">
      <c r="A101" s="4"/>
      <c r="B101" s="5"/>
      <c r="C101" s="5"/>
      <c r="D101" s="5"/>
    </row>
    <row r="102" spans="1:4">
      <c r="A102" s="4"/>
      <c r="B102" s="5"/>
      <c r="C102" s="5"/>
      <c r="D102" s="5"/>
    </row>
    <row r="103" spans="1:4">
      <c r="A103" s="4"/>
      <c r="B103" s="5"/>
      <c r="C103" s="5"/>
      <c r="D103" s="5"/>
    </row>
    <row r="104" spans="1:4">
      <c r="A104" s="4"/>
      <c r="B104" s="5"/>
      <c r="C104" s="5"/>
      <c r="D104" s="5"/>
    </row>
    <row r="105" spans="1:4">
      <c r="A105" s="4"/>
      <c r="B105" s="5"/>
      <c r="C105" s="5"/>
      <c r="D105" s="5"/>
    </row>
    <row r="106" spans="1:4">
      <c r="A106" s="4"/>
      <c r="B106" s="5"/>
      <c r="C106" s="5"/>
      <c r="D106" s="5"/>
    </row>
    <row r="107" spans="1:4">
      <c r="A107" s="4"/>
      <c r="B107" s="5"/>
      <c r="C107" s="5"/>
      <c r="D107" s="5"/>
    </row>
  </sheetData>
  <mergeCells count="10">
    <mergeCell ref="B83:D83"/>
    <mergeCell ref="B84:D84"/>
    <mergeCell ref="A67:D67"/>
    <mergeCell ref="B82:D82"/>
    <mergeCell ref="A1:D1"/>
    <mergeCell ref="A8:D8"/>
    <mergeCell ref="A51:D51"/>
    <mergeCell ref="A2:D2"/>
    <mergeCell ref="A3:D3"/>
    <mergeCell ref="A4:D4"/>
  </mergeCells>
  <phoneticPr fontId="7" type="noConversion"/>
  <printOptions horizontalCentered="1" verticalCentered="1"/>
  <pageMargins left="0.39370078740157483" right="0.39370078740157483" top="0.39370078740157483" bottom="0.98425196850393704" header="0" footer="0.39370078740157483"/>
  <pageSetup scale="50" orientation="portrait" horizontalDpi="4294967295" verticalDpi="2400" r:id="rId1"/>
  <headerFooter alignWithMargins="0">
    <oddFooter xml:space="preserve">&amp;C&amp;"Tahoma,Normal"&amp;8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>
      <selection sqref="A1:D55"/>
    </sheetView>
  </sheetViews>
  <sheetFormatPr baseColWidth="10" defaultRowHeight="12.75"/>
  <cols>
    <col min="1" max="1" width="43.7109375" customWidth="1"/>
    <col min="2" max="2" width="22" customWidth="1"/>
    <col min="3" max="3" width="24.5703125" customWidth="1"/>
    <col min="4" max="4" width="17.28515625" customWidth="1"/>
    <col min="5" max="5" width="20" customWidth="1"/>
  </cols>
  <sheetData>
    <row r="1" spans="1:4">
      <c r="A1" s="102" t="s">
        <v>95</v>
      </c>
      <c r="B1" s="103"/>
      <c r="C1" s="103"/>
      <c r="D1" s="103"/>
    </row>
    <row r="2" spans="1:4">
      <c r="A2" s="98" t="s">
        <v>37</v>
      </c>
      <c r="B2" s="99"/>
      <c r="C2" s="99"/>
      <c r="D2" s="99"/>
    </row>
    <row r="3" spans="1:4">
      <c r="A3" s="98" t="s">
        <v>105</v>
      </c>
      <c r="B3" s="99"/>
      <c r="C3" s="99"/>
      <c r="D3" s="99"/>
    </row>
    <row r="4" spans="1:4">
      <c r="A4" s="98" t="s">
        <v>42</v>
      </c>
      <c r="B4" s="99"/>
      <c r="C4" s="99"/>
      <c r="D4" s="99"/>
    </row>
    <row r="5" spans="1:4" ht="13.5" thickBot="1">
      <c r="A5" s="45" t="s">
        <v>0</v>
      </c>
      <c r="B5" s="46"/>
      <c r="C5" s="46"/>
      <c r="D5" s="47"/>
    </row>
    <row r="6" spans="1:4" ht="13.5" thickBot="1">
      <c r="A6" s="45"/>
      <c r="B6" s="48" t="s">
        <v>43</v>
      </c>
      <c r="C6" s="48" t="s">
        <v>44</v>
      </c>
      <c r="D6" s="47"/>
    </row>
    <row r="7" spans="1:4" ht="13.5" thickBot="1">
      <c r="A7" s="49"/>
      <c r="B7" s="50"/>
      <c r="C7" s="50"/>
      <c r="D7" s="47"/>
    </row>
    <row r="8" spans="1:4">
      <c r="A8" s="51" t="s">
        <v>12</v>
      </c>
      <c r="B8" s="52"/>
      <c r="C8" s="52"/>
      <c r="D8" s="1"/>
    </row>
    <row r="9" spans="1:4">
      <c r="A9" s="77" t="s">
        <v>127</v>
      </c>
      <c r="B9" s="54"/>
      <c r="C9" s="54"/>
      <c r="D9" s="1"/>
    </row>
    <row r="10" spans="1:4">
      <c r="A10" s="78" t="s">
        <v>128</v>
      </c>
      <c r="B10" s="54">
        <v>13348670</v>
      </c>
      <c r="C10" s="54">
        <v>2593252</v>
      </c>
      <c r="D10" s="1"/>
    </row>
    <row r="11" spans="1:4">
      <c r="A11" s="53" t="s">
        <v>106</v>
      </c>
      <c r="B11" s="54"/>
      <c r="C11" s="54"/>
      <c r="D11" s="1"/>
    </row>
    <row r="12" spans="1:4">
      <c r="A12" s="53" t="s">
        <v>107</v>
      </c>
      <c r="B12" s="55"/>
      <c r="C12" s="55"/>
      <c r="D12" s="56"/>
    </row>
    <row r="13" spans="1:4">
      <c r="A13" s="57" t="s">
        <v>108</v>
      </c>
      <c r="B13" s="44">
        <v>515236</v>
      </c>
      <c r="C13" s="44">
        <v>430000</v>
      </c>
      <c r="D13" s="56"/>
    </row>
    <row r="14" spans="1:4" ht="13.5" thickBot="1">
      <c r="A14" s="57" t="s">
        <v>109</v>
      </c>
      <c r="B14" s="58">
        <v>959523</v>
      </c>
      <c r="C14" s="58">
        <v>861414</v>
      </c>
      <c r="D14" s="56"/>
    </row>
    <row r="15" spans="1:4" ht="13.5" thickBot="1">
      <c r="A15" s="59" t="s">
        <v>19</v>
      </c>
      <c r="B15" s="60">
        <f>+B14+B13+B10</f>
        <v>14823429</v>
      </c>
      <c r="C15" s="60">
        <f>+C14+C13+C10</f>
        <v>3884666</v>
      </c>
      <c r="D15" s="56"/>
    </row>
    <row r="16" spans="1:4">
      <c r="A16" s="53" t="s">
        <v>18</v>
      </c>
      <c r="B16" s="55"/>
      <c r="C16" s="55"/>
      <c r="D16" s="56"/>
    </row>
    <row r="17" spans="1:10">
      <c r="A17" s="57" t="s">
        <v>15</v>
      </c>
      <c r="B17" s="55">
        <v>457368</v>
      </c>
      <c r="C17" s="55">
        <v>333332</v>
      </c>
      <c r="D17" s="56"/>
    </row>
    <row r="18" spans="1:10">
      <c r="A18" s="57" t="s">
        <v>40</v>
      </c>
      <c r="B18" s="55">
        <v>-42911</v>
      </c>
      <c r="C18" s="55">
        <v>239</v>
      </c>
      <c r="D18" s="56"/>
    </row>
    <row r="19" spans="1:10" ht="13.5" thickBot="1">
      <c r="A19" s="53" t="s">
        <v>20</v>
      </c>
      <c r="B19" s="61">
        <f>+B18+B17</f>
        <v>414457</v>
      </c>
      <c r="C19" s="61">
        <f>+C17+C18</f>
        <v>333571</v>
      </c>
      <c r="D19" s="56"/>
      <c r="J19" t="s">
        <v>0</v>
      </c>
    </row>
    <row r="20" spans="1:10">
      <c r="A20" s="57" t="s">
        <v>0</v>
      </c>
      <c r="B20" s="55"/>
      <c r="C20" s="55"/>
      <c r="D20" s="56"/>
    </row>
    <row r="21" spans="1:10" ht="13.5" thickBot="1">
      <c r="A21" s="51" t="s">
        <v>13</v>
      </c>
      <c r="B21" s="61">
        <f>+B19+B15</f>
        <v>15237886</v>
      </c>
      <c r="C21" s="61">
        <f>+C19+C15</f>
        <v>4218237</v>
      </c>
      <c r="D21" s="56"/>
    </row>
    <row r="22" spans="1:10">
      <c r="A22" s="57" t="s">
        <v>0</v>
      </c>
      <c r="B22" s="55"/>
      <c r="C22" s="55"/>
      <c r="D22" s="56"/>
    </row>
    <row r="23" spans="1:10">
      <c r="A23" s="51" t="s">
        <v>14</v>
      </c>
      <c r="B23" s="55"/>
      <c r="C23" s="55"/>
      <c r="D23" s="56"/>
    </row>
    <row r="24" spans="1:10">
      <c r="A24" s="53" t="s">
        <v>110</v>
      </c>
      <c r="B24" s="55"/>
      <c r="C24" s="55"/>
      <c r="D24" s="56"/>
    </row>
    <row r="25" spans="1:10">
      <c r="A25" s="53" t="s">
        <v>111</v>
      </c>
      <c r="B25" s="55"/>
      <c r="C25" s="55"/>
      <c r="D25" s="56"/>
    </row>
    <row r="26" spans="1:10">
      <c r="A26" s="57" t="s">
        <v>112</v>
      </c>
      <c r="B26" s="55">
        <v>101490</v>
      </c>
      <c r="C26" s="55">
        <v>85558</v>
      </c>
      <c r="D26" s="56"/>
    </row>
    <row r="27" spans="1:10">
      <c r="A27" s="57" t="s">
        <v>113</v>
      </c>
      <c r="B27" s="55">
        <f>17994+5622</f>
        <v>23616</v>
      </c>
      <c r="C27" s="55">
        <v>19114</v>
      </c>
      <c r="D27" s="56"/>
    </row>
    <row r="28" spans="1:10">
      <c r="A28" s="57" t="s">
        <v>114</v>
      </c>
      <c r="B28" s="55">
        <v>3563</v>
      </c>
      <c r="C28" s="55">
        <v>3550</v>
      </c>
      <c r="D28" s="56"/>
    </row>
    <row r="29" spans="1:10">
      <c r="A29" s="53" t="s">
        <v>115</v>
      </c>
      <c r="B29" s="62">
        <f>+B26+B27+B28</f>
        <v>128669</v>
      </c>
      <c r="C29" s="62">
        <f>+C26+C27+C28</f>
        <v>108222</v>
      </c>
      <c r="D29" s="56"/>
    </row>
    <row r="30" spans="1:10">
      <c r="A30" s="53" t="s">
        <v>116</v>
      </c>
      <c r="B30" s="55"/>
      <c r="C30" s="55"/>
      <c r="D30" s="56"/>
    </row>
    <row r="31" spans="1:10">
      <c r="A31" s="57" t="s">
        <v>117</v>
      </c>
      <c r="B31" s="55">
        <v>358821</v>
      </c>
      <c r="C31" s="55">
        <v>156639</v>
      </c>
      <c r="D31" s="56"/>
    </row>
    <row r="32" spans="1:10">
      <c r="A32" s="57" t="s">
        <v>118</v>
      </c>
      <c r="B32" s="55">
        <v>13904</v>
      </c>
      <c r="C32" s="55">
        <v>17731</v>
      </c>
      <c r="D32" s="56"/>
    </row>
    <row r="33" spans="1:5">
      <c r="A33" s="57" t="s">
        <v>119</v>
      </c>
      <c r="B33" s="55">
        <v>37639</v>
      </c>
      <c r="C33" s="55">
        <v>2500</v>
      </c>
      <c r="D33" s="56"/>
    </row>
    <row r="34" spans="1:5">
      <c r="A34" s="57" t="s">
        <v>120</v>
      </c>
      <c r="B34" s="55">
        <v>3206</v>
      </c>
      <c r="C34" s="55">
        <v>3738</v>
      </c>
      <c r="D34" s="56"/>
    </row>
    <row r="35" spans="1:5">
      <c r="A35" s="57" t="s">
        <v>121</v>
      </c>
      <c r="B35" s="55">
        <v>4871</v>
      </c>
      <c r="C35" s="55">
        <v>2388</v>
      </c>
      <c r="D35" s="56"/>
    </row>
    <row r="36" spans="1:5">
      <c r="A36" s="57" t="s">
        <v>129</v>
      </c>
      <c r="B36" s="55">
        <v>3280</v>
      </c>
      <c r="C36" s="55">
        <v>5403</v>
      </c>
      <c r="D36" s="56"/>
    </row>
    <row r="37" spans="1:5">
      <c r="A37" s="57" t="s">
        <v>122</v>
      </c>
      <c r="B37" s="55">
        <v>2060</v>
      </c>
      <c r="C37" s="55">
        <v>4320</v>
      </c>
      <c r="D37" s="56"/>
    </row>
    <row r="38" spans="1:5">
      <c r="A38" s="57" t="s">
        <v>41</v>
      </c>
      <c r="B38" s="55">
        <v>2042</v>
      </c>
      <c r="C38" s="55">
        <v>7515</v>
      </c>
      <c r="D38" s="56"/>
    </row>
    <row r="39" spans="1:5" ht="13.5" thickBot="1">
      <c r="A39" s="53" t="s">
        <v>123</v>
      </c>
      <c r="B39" s="61">
        <f>SUM(B31:B38)</f>
        <v>425823</v>
      </c>
      <c r="C39" s="61">
        <f>SUM(C31:C38)</f>
        <v>200234</v>
      </c>
      <c r="D39" s="56"/>
    </row>
    <row r="40" spans="1:5">
      <c r="A40" s="53" t="s">
        <v>124</v>
      </c>
      <c r="B40" s="62"/>
      <c r="C40" s="62"/>
      <c r="D40" s="56"/>
    </row>
    <row r="41" spans="1:5" ht="13.5" thickBot="1">
      <c r="A41" s="53" t="s">
        <v>15</v>
      </c>
      <c r="B41" s="79">
        <v>535</v>
      </c>
      <c r="C41" s="79">
        <f>15992+190</f>
        <v>16182</v>
      </c>
      <c r="D41" s="56"/>
    </row>
    <row r="42" spans="1:5" ht="13.5" thickBot="1">
      <c r="A42" s="51" t="s">
        <v>21</v>
      </c>
      <c r="B42" s="60">
        <f>+B41+B39+B29</f>
        <v>555027</v>
      </c>
      <c r="C42" s="60">
        <f>+C41+C40+C39+C29</f>
        <v>324638</v>
      </c>
      <c r="D42" s="56"/>
    </row>
    <row r="43" spans="1:5">
      <c r="A43" s="57"/>
      <c r="B43" s="55"/>
      <c r="C43" s="55"/>
      <c r="D43" s="56"/>
    </row>
    <row r="44" spans="1:5">
      <c r="A44" s="53" t="s">
        <v>125</v>
      </c>
      <c r="B44" s="62">
        <f>+B21-B42</f>
        <v>14682859</v>
      </c>
      <c r="C44" s="62">
        <f>+C21-C42</f>
        <v>3893599</v>
      </c>
      <c r="D44" s="63"/>
    </row>
    <row r="45" spans="1:5">
      <c r="A45" s="57"/>
      <c r="B45" s="55"/>
      <c r="C45" s="55"/>
      <c r="D45" s="56"/>
    </row>
    <row r="46" spans="1:5">
      <c r="A46" s="57"/>
      <c r="B46" s="55"/>
      <c r="C46" s="55"/>
      <c r="D46" s="56"/>
    </row>
    <row r="47" spans="1:5" ht="13.5" thickBot="1">
      <c r="A47" s="51" t="s">
        <v>16</v>
      </c>
      <c r="B47" s="64">
        <f>+B44</f>
        <v>14682859</v>
      </c>
      <c r="C47" s="64">
        <f>+C44</f>
        <v>3893599</v>
      </c>
      <c r="D47" s="56"/>
      <c r="E47" s="80"/>
    </row>
    <row r="48" spans="1:5" ht="14.25" thickTop="1" thickBot="1">
      <c r="A48" s="57"/>
      <c r="B48" s="54"/>
      <c r="C48" s="65"/>
      <c r="D48" s="47"/>
      <c r="E48" s="78"/>
    </row>
    <row r="49" spans="1:4">
      <c r="A49" s="66"/>
      <c r="B49" s="67"/>
      <c r="C49" s="68"/>
      <c r="D49" s="47"/>
    </row>
    <row r="50" spans="1:4">
      <c r="A50" s="69"/>
      <c r="B50" s="70"/>
      <c r="C50" s="71"/>
      <c r="D50" s="47"/>
    </row>
    <row r="51" spans="1:4" ht="13.5" thickBot="1">
      <c r="A51" s="72"/>
      <c r="B51" s="70"/>
      <c r="C51" s="71"/>
      <c r="D51" s="47"/>
    </row>
    <row r="52" spans="1:4" ht="13.5" thickBot="1">
      <c r="A52" s="73" t="s">
        <v>94</v>
      </c>
      <c r="B52" s="74"/>
      <c r="C52" s="75"/>
      <c r="D52" s="47"/>
    </row>
    <row r="53" spans="1:4">
      <c r="A53" s="76" t="s">
        <v>22</v>
      </c>
      <c r="B53" s="104" t="s">
        <v>168</v>
      </c>
      <c r="C53" s="105"/>
      <c r="D53" s="47"/>
    </row>
    <row r="54" spans="1:4">
      <c r="A54" s="42"/>
      <c r="B54" s="106" t="s">
        <v>169</v>
      </c>
      <c r="C54" s="107"/>
      <c r="D54" s="2"/>
    </row>
    <row r="55" spans="1:4" ht="13.5" thickBot="1">
      <c r="A55" s="43"/>
      <c r="B55" s="100" t="s">
        <v>104</v>
      </c>
      <c r="C55" s="101"/>
      <c r="D55" s="2"/>
    </row>
    <row r="56" spans="1:4">
      <c r="A56" s="1"/>
      <c r="B56" s="5"/>
      <c r="C56" s="5"/>
      <c r="D56" s="1"/>
    </row>
    <row r="57" spans="1:4">
      <c r="A57" s="1"/>
      <c r="B57" s="5"/>
      <c r="C57" s="5"/>
      <c r="D57" s="1"/>
    </row>
    <row r="58" spans="1:4">
      <c r="A58" s="1"/>
      <c r="B58" s="5"/>
      <c r="C58" s="5"/>
      <c r="D58" s="1"/>
    </row>
  </sheetData>
  <mergeCells count="7">
    <mergeCell ref="B55:C55"/>
    <mergeCell ref="A1:D1"/>
    <mergeCell ref="A2:D2"/>
    <mergeCell ref="A3:D3"/>
    <mergeCell ref="A4:D4"/>
    <mergeCell ref="B53:C53"/>
    <mergeCell ref="B54:C54"/>
  </mergeCells>
  <pageMargins left="0.7" right="0.7" top="0.75" bottom="0.75" header="0.3" footer="0.3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E9" sqref="E9"/>
    </sheetView>
  </sheetViews>
  <sheetFormatPr baseColWidth="10" defaultRowHeight="12.75"/>
  <cols>
    <col min="1" max="1" width="7.28515625" customWidth="1"/>
    <col min="2" max="2" width="23.140625" customWidth="1"/>
    <col min="3" max="3" width="31.42578125" customWidth="1"/>
    <col min="4" max="4" width="23.28515625" customWidth="1"/>
  </cols>
  <sheetData>
    <row r="1" spans="1:4">
      <c r="A1" s="81"/>
      <c r="B1" s="81"/>
      <c r="C1" s="81"/>
      <c r="D1" s="81"/>
    </row>
    <row r="2" spans="1:4">
      <c r="A2" s="108" t="s">
        <v>170</v>
      </c>
      <c r="B2" s="109"/>
      <c r="C2" s="109"/>
      <c r="D2" s="109"/>
    </row>
    <row r="3" spans="1:4">
      <c r="A3" s="110" t="s">
        <v>167</v>
      </c>
      <c r="B3" s="111"/>
      <c r="C3" s="111"/>
      <c r="D3" s="111"/>
    </row>
    <row r="4" spans="1:4">
      <c r="A4" s="110" t="s">
        <v>67</v>
      </c>
      <c r="B4" s="111"/>
      <c r="C4" s="111"/>
      <c r="D4" s="111"/>
    </row>
    <row r="5" spans="1:4">
      <c r="A5" s="110" t="s">
        <v>130</v>
      </c>
      <c r="B5" s="111"/>
      <c r="C5" s="111"/>
      <c r="D5" s="111"/>
    </row>
    <row r="6" spans="1:4">
      <c r="A6" s="81"/>
      <c r="B6" s="81"/>
      <c r="C6" s="81"/>
      <c r="D6" s="81"/>
    </row>
    <row r="7" spans="1:4" ht="13.5" thickBot="1">
      <c r="A7" s="81"/>
      <c r="B7" s="81"/>
      <c r="C7" s="81"/>
      <c r="D7" s="81"/>
    </row>
    <row r="8" spans="1:4" ht="23.25" thickBot="1">
      <c r="A8" s="82" t="s">
        <v>68</v>
      </c>
      <c r="B8" s="82" t="s">
        <v>69</v>
      </c>
      <c r="C8" s="82" t="s">
        <v>70</v>
      </c>
      <c r="D8" s="82" t="s">
        <v>71</v>
      </c>
    </row>
    <row r="9" spans="1:4" ht="48.75" customHeight="1">
      <c r="A9" s="83" t="s">
        <v>72</v>
      </c>
      <c r="B9" s="84" t="s">
        <v>73</v>
      </c>
      <c r="C9" s="84" t="s">
        <v>131</v>
      </c>
      <c r="D9" s="85" t="s">
        <v>132</v>
      </c>
    </row>
    <row r="10" spans="1:4" ht="87" customHeight="1">
      <c r="A10" s="86" t="s">
        <v>74</v>
      </c>
      <c r="B10" s="36" t="s">
        <v>75</v>
      </c>
      <c r="C10" s="36" t="s">
        <v>163</v>
      </c>
      <c r="D10" s="37" t="s">
        <v>133</v>
      </c>
    </row>
    <row r="11" spans="1:4" ht="97.5" customHeight="1">
      <c r="A11" s="86" t="s">
        <v>76</v>
      </c>
      <c r="B11" s="36" t="s">
        <v>77</v>
      </c>
      <c r="C11" s="36" t="s">
        <v>134</v>
      </c>
      <c r="D11" s="37" t="s">
        <v>135</v>
      </c>
    </row>
    <row r="12" spans="1:4" ht="66.75" customHeight="1">
      <c r="A12" s="86" t="s">
        <v>78</v>
      </c>
      <c r="B12" s="36" t="s">
        <v>79</v>
      </c>
      <c r="C12" s="36" t="s">
        <v>136</v>
      </c>
      <c r="D12" s="37" t="s">
        <v>137</v>
      </c>
    </row>
    <row r="13" spans="1:4" ht="56.25">
      <c r="A13" s="86" t="s">
        <v>80</v>
      </c>
      <c r="B13" s="36" t="s">
        <v>81</v>
      </c>
      <c r="C13" s="36" t="s">
        <v>138</v>
      </c>
      <c r="D13" s="37" t="s">
        <v>139</v>
      </c>
    </row>
    <row r="14" spans="1:4" ht="45">
      <c r="A14" s="86" t="s">
        <v>82</v>
      </c>
      <c r="B14" s="36" t="s">
        <v>83</v>
      </c>
      <c r="C14" s="36" t="s">
        <v>140</v>
      </c>
      <c r="D14" s="37" t="s">
        <v>141</v>
      </c>
    </row>
    <row r="15" spans="1:4" ht="56.25" customHeight="1">
      <c r="A15" s="86" t="s">
        <v>84</v>
      </c>
      <c r="B15" s="36" t="s">
        <v>85</v>
      </c>
      <c r="C15" s="36" t="s">
        <v>142</v>
      </c>
      <c r="D15" s="37" t="s">
        <v>143</v>
      </c>
    </row>
    <row r="16" spans="1:4" ht="99.75" customHeight="1">
      <c r="A16" s="86" t="s">
        <v>86</v>
      </c>
      <c r="B16" s="36" t="s">
        <v>87</v>
      </c>
      <c r="C16" s="36" t="s">
        <v>144</v>
      </c>
      <c r="D16" s="37" t="s">
        <v>145</v>
      </c>
    </row>
    <row r="17" spans="1:4" ht="33.75">
      <c r="A17" s="86" t="s">
        <v>88</v>
      </c>
      <c r="B17" s="36" t="s">
        <v>89</v>
      </c>
      <c r="C17" s="36" t="s">
        <v>146</v>
      </c>
      <c r="D17" s="37" t="s">
        <v>147</v>
      </c>
    </row>
    <row r="18" spans="1:4" ht="47.25" customHeight="1">
      <c r="A18" s="86" t="s">
        <v>90</v>
      </c>
      <c r="B18" s="36" t="s">
        <v>91</v>
      </c>
      <c r="C18" s="36" t="s">
        <v>148</v>
      </c>
      <c r="D18" s="37" t="s">
        <v>148</v>
      </c>
    </row>
    <row r="19" spans="1:4" ht="78.75">
      <c r="A19" s="86" t="s">
        <v>149</v>
      </c>
      <c r="B19" s="36" t="s">
        <v>150</v>
      </c>
      <c r="C19" s="36" t="s">
        <v>151</v>
      </c>
      <c r="D19" s="37" t="s">
        <v>152</v>
      </c>
    </row>
    <row r="20" spans="1:4" ht="35.25" customHeight="1">
      <c r="A20" s="86" t="s">
        <v>153</v>
      </c>
      <c r="B20" s="36" t="s">
        <v>154</v>
      </c>
      <c r="C20" s="36" t="s">
        <v>155</v>
      </c>
      <c r="D20" s="37" t="s">
        <v>155</v>
      </c>
    </row>
    <row r="21" spans="1:4" ht="56.25" customHeight="1">
      <c r="A21" s="86" t="s">
        <v>92</v>
      </c>
      <c r="B21" s="36" t="s">
        <v>93</v>
      </c>
      <c r="C21" s="36" t="s">
        <v>156</v>
      </c>
      <c r="D21" s="37" t="s">
        <v>157</v>
      </c>
    </row>
    <row r="22" spans="1:4" ht="45.75" customHeight="1">
      <c r="A22" s="86" t="s">
        <v>158</v>
      </c>
      <c r="B22" s="36" t="s">
        <v>159</v>
      </c>
      <c r="C22" s="36" t="s">
        <v>160</v>
      </c>
      <c r="D22" s="37" t="s">
        <v>161</v>
      </c>
    </row>
    <row r="23" spans="1:4" ht="45.75" thickBot="1">
      <c r="A23" s="87" t="s">
        <v>162</v>
      </c>
      <c r="B23" s="88" t="s">
        <v>164</v>
      </c>
      <c r="C23" s="88" t="s">
        <v>165</v>
      </c>
      <c r="D23" s="38" t="s">
        <v>166</v>
      </c>
    </row>
    <row r="24" spans="1:4">
      <c r="A24" s="81"/>
      <c r="B24" s="81"/>
      <c r="C24" s="81"/>
      <c r="D24" s="81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</vt:lpstr>
      <vt:lpstr>P Y G</vt:lpstr>
      <vt:lpstr>NOTAS </vt:lpstr>
      <vt:lpstr>BAL!Área_de_impresión</vt:lpstr>
      <vt:lpstr>'NOTAS '!Área_de_impresión</vt:lpstr>
      <vt:lpstr>'P Y G'!Área_de_impresión</vt:lpstr>
    </vt:vector>
  </TitlesOfParts>
  <Company>JERCON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JERCON</dc:creator>
  <cp:lastModifiedBy>Stella</cp:lastModifiedBy>
  <cp:lastPrinted>2015-11-03T14:33:02Z</cp:lastPrinted>
  <dcterms:created xsi:type="dcterms:W3CDTF">1999-07-15T19:44:53Z</dcterms:created>
  <dcterms:modified xsi:type="dcterms:W3CDTF">2015-11-03T14:33:27Z</dcterms:modified>
</cp:coreProperties>
</file>